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B927" lockStructure="1"/>
  <bookViews>
    <workbookView xWindow="0" yWindow="0" windowWidth="23256" windowHeight="12996" activeTab="1"/>
  </bookViews>
  <sheets>
    <sheet name="Book Cover" sheetId="4" r:id="rId1"/>
    <sheet name="SMCI" sheetId="1" r:id="rId2"/>
    <sheet name="ورقة2" sheetId="2" state="hidden" r:id="rId3"/>
    <sheet name="Activities" sheetId="3" r:id="rId4"/>
  </sheets>
  <definedNames>
    <definedName name="_xlnm._FilterDatabase" localSheetId="1" hidden="1">SMCI!$C$4:$O$4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3" l="1"/>
  <c r="N11" i="3" l="1"/>
  <c r="N3" i="3"/>
  <c r="R16" i="1"/>
  <c r="R12" i="1"/>
  <c r="T12" i="1" s="1"/>
  <c r="L4" i="3" s="1"/>
  <c r="R9" i="1"/>
  <c r="T9" i="1" s="1"/>
  <c r="K4" i="3" s="1"/>
  <c r="S9" i="1"/>
  <c r="G209" i="3"/>
  <c r="G143" i="3"/>
  <c r="M3" i="3" s="1"/>
  <c r="G92" i="3"/>
  <c r="L3" i="3" s="1"/>
  <c r="G49" i="3"/>
  <c r="F49" i="3"/>
  <c r="U5" i="1"/>
  <c r="W5" i="1" s="1"/>
  <c r="X5" i="1" s="1"/>
  <c r="C19" i="1"/>
  <c r="L11" i="3" l="1"/>
  <c r="K11" i="3"/>
  <c r="M19" i="1"/>
  <c r="F209" i="3" l="1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S16" i="1" l="1"/>
  <c r="S12" i="1"/>
  <c r="Q16" i="1"/>
  <c r="Q15" i="1"/>
  <c r="Q14" i="1"/>
  <c r="Q13" i="1"/>
  <c r="Q11" i="1"/>
  <c r="Q10" i="1"/>
  <c r="Q8" i="1"/>
  <c r="Q7" i="1"/>
  <c r="Q6" i="1"/>
  <c r="F88" i="3"/>
  <c r="F72" i="3"/>
  <c r="F39" i="3"/>
  <c r="F30" i="3"/>
  <c r="F11" i="3"/>
  <c r="T16" i="1" l="1"/>
  <c r="M4" i="3" s="1"/>
  <c r="M11" i="3" s="1"/>
  <c r="C41" i="1" s="1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2" i="3"/>
  <c r="F91" i="3"/>
  <c r="F90" i="3"/>
  <c r="F89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48" i="3"/>
  <c r="F47" i="3"/>
  <c r="F46" i="3"/>
  <c r="F45" i="3"/>
  <c r="F44" i="3"/>
  <c r="F43" i="3"/>
  <c r="F42" i="3"/>
  <c r="F41" i="3"/>
  <c r="F40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0" i="3"/>
  <c r="F9" i="3"/>
  <c r="F8" i="3"/>
  <c r="F7" i="3"/>
  <c r="F6" i="3"/>
  <c r="F5" i="3"/>
  <c r="F4" i="3"/>
  <c r="Q5" i="1"/>
  <c r="I209" i="3" l="1"/>
  <c r="M21" i="1"/>
  <c r="J19" i="1"/>
  <c r="J21" i="1" s="1"/>
  <c r="G19" i="1"/>
  <c r="G21" i="1" s="1"/>
  <c r="C21" i="1"/>
  <c r="F9" i="2"/>
  <c r="S19" i="1" l="1"/>
  <c r="R19" i="1" l="1"/>
  <c r="T19" i="1" s="1"/>
</calcChain>
</file>

<file path=xl/sharedStrings.xml><?xml version="1.0" encoding="utf-8"?>
<sst xmlns="http://schemas.openxmlformats.org/spreadsheetml/2006/main" count="924" uniqueCount="505">
  <si>
    <t>Standardized</t>
  </si>
  <si>
    <t>Measure</t>
  </si>
  <si>
    <t>Control</t>
  </si>
  <si>
    <t>Improve</t>
  </si>
  <si>
    <t>Yes</t>
  </si>
  <si>
    <t>No</t>
  </si>
  <si>
    <t>Partially</t>
  </si>
  <si>
    <t>Total Yes</t>
  </si>
  <si>
    <t>Full Mark</t>
  </si>
  <si>
    <t>Program</t>
  </si>
  <si>
    <t>Project</t>
  </si>
  <si>
    <t>Portfolio</t>
  </si>
  <si>
    <t>Project Charter is developed for all projects</t>
  </si>
  <si>
    <t>Plan risk Management</t>
  </si>
  <si>
    <t>Identify Risk</t>
  </si>
  <si>
    <t>Plan Risk Responses</t>
  </si>
  <si>
    <t>Identify Stakeholder</t>
  </si>
  <si>
    <t>Perform Qualitative Risk Analysis</t>
  </si>
  <si>
    <t>Perform Quantitative Risk Analysis</t>
  </si>
  <si>
    <t>Plan Procurement Management</t>
  </si>
  <si>
    <t>Plan Scope Management</t>
  </si>
  <si>
    <t>Collect Requirements</t>
  </si>
  <si>
    <t>Define Scope</t>
  </si>
  <si>
    <t>Create WBS</t>
  </si>
  <si>
    <t>Plan Schedule Management</t>
  </si>
  <si>
    <t>Define Activities</t>
  </si>
  <si>
    <t>Sequence Activities</t>
  </si>
  <si>
    <t>Estimate Activities Resources</t>
  </si>
  <si>
    <t>Estimate Activities Durations</t>
  </si>
  <si>
    <t>Develop Schedule</t>
  </si>
  <si>
    <t>Plan Cost Management</t>
  </si>
  <si>
    <t>Estimate Costs</t>
  </si>
  <si>
    <t>Determine Budget</t>
  </si>
  <si>
    <t>Plan Quality Management</t>
  </si>
  <si>
    <t>Conduct Procurements</t>
  </si>
  <si>
    <t>Plan Stakeholder Management</t>
  </si>
  <si>
    <t>Plan Communication Management</t>
  </si>
  <si>
    <t>Plan Human Resource Management</t>
  </si>
  <si>
    <t>Develop Peoject Management Plan</t>
  </si>
  <si>
    <t>Direct and Manage Project Work</t>
  </si>
  <si>
    <t>Perform Quality Assurance</t>
  </si>
  <si>
    <t>Acquire Project Team</t>
  </si>
  <si>
    <t>Develop Project Team</t>
  </si>
  <si>
    <t>Manage Communications</t>
  </si>
  <si>
    <t>Control Procurements</t>
  </si>
  <si>
    <t>Manage Stakeholder Engagement</t>
  </si>
  <si>
    <t>Monitor and Control Project Work</t>
  </si>
  <si>
    <t>Perform Integrated Change Control</t>
  </si>
  <si>
    <t>Validate Scope</t>
  </si>
  <si>
    <t>Control Scope</t>
  </si>
  <si>
    <t>Control Schedule</t>
  </si>
  <si>
    <t>Control Cost</t>
  </si>
  <si>
    <t>Control Quality</t>
  </si>
  <si>
    <t>Control Communications</t>
  </si>
  <si>
    <t>Close Procurements</t>
  </si>
  <si>
    <t>Control Stakeholder Engagement</t>
  </si>
  <si>
    <t>Close Project or Phase</t>
  </si>
  <si>
    <t>Manage Project Team</t>
  </si>
  <si>
    <t>Program change Assessment</t>
  </si>
  <si>
    <t>Program Change Management Planning</t>
  </si>
  <si>
    <t>Program Communications Assessment</t>
  </si>
  <si>
    <t>Program Communications Management Planning</t>
  </si>
  <si>
    <t>Program Initial Cost Estimation</t>
  </si>
  <si>
    <t>Program Cost Estimation</t>
  </si>
  <si>
    <t>Program Financial Framework Establishment</t>
  </si>
  <si>
    <t>Program Financial Management Planning</t>
  </si>
  <si>
    <t xml:space="preserve">Program Information Management Planning </t>
  </si>
  <si>
    <t>Program Procurement Assessment</t>
  </si>
  <si>
    <t>Program Procurement Management Planning</t>
  </si>
  <si>
    <t>Program Quality Assessment</t>
  </si>
  <si>
    <t>Program Quality Management Planning</t>
  </si>
  <si>
    <t>Program Resource Requirements Estimation</t>
  </si>
  <si>
    <t>Program Resource Management Planning</t>
  </si>
  <si>
    <t>Program Initial Risk Assessment</t>
  </si>
  <si>
    <t>Program Risk Management Planning</t>
  </si>
  <si>
    <t>Program Schedule Assessment</t>
  </si>
  <si>
    <t>Program Schedule Management Planning</t>
  </si>
  <si>
    <t>Program Scope Assessment</t>
  </si>
  <si>
    <t>Program Scope Management Planning</t>
  </si>
  <si>
    <t>Program change monitoring and controlling</t>
  </si>
  <si>
    <t>Program Infotmation Distribution</t>
  </si>
  <si>
    <t>Program Reporting</t>
  </si>
  <si>
    <t>Program Cost Budgeting</t>
  </si>
  <si>
    <t xml:space="preserve">Component Cost Estimation </t>
  </si>
  <si>
    <t>Program Fnancial Monitoring and Controlling</t>
  </si>
  <si>
    <t>Lessons Learned</t>
  </si>
  <si>
    <t>Program Contract Administration</t>
  </si>
  <si>
    <t>Program Quality Control</t>
  </si>
  <si>
    <t>Resource Interdependancy Management</t>
  </si>
  <si>
    <t>Program Risk Monitoring abd controlling</t>
  </si>
  <si>
    <t>Program Risk Identification</t>
  </si>
  <si>
    <t>Program Risk Analysis</t>
  </si>
  <si>
    <t>Program Risk Response Management</t>
  </si>
  <si>
    <t>Program Schedule Monitoring and Controlling</t>
  </si>
  <si>
    <t>Program Scope Monitoring and Controlling</t>
  </si>
  <si>
    <t>Program Financial Closure</t>
  </si>
  <si>
    <t>Program Information Archiving and Transition</t>
  </si>
  <si>
    <t>Program Procurement Closure</t>
  </si>
  <si>
    <t>Program Resource Transition</t>
  </si>
  <si>
    <t>Program Risk Transition</t>
  </si>
  <si>
    <t>Planning</t>
  </si>
  <si>
    <t>Portfolio strategy and management plans created</t>
  </si>
  <si>
    <t>Governance and communication planning defined</t>
  </si>
  <si>
    <t>Ideation process defined</t>
  </si>
  <si>
    <t>Portfolio selection and prioritization criteria defined</t>
  </si>
  <si>
    <t xml:space="preserve">Portfolio charter defined </t>
  </si>
  <si>
    <t>Value metrics defined (financial and nonfinancial)</t>
  </si>
  <si>
    <t>Portfolio roadmap</t>
  </si>
  <si>
    <t>Initial component lists created</t>
  </si>
  <si>
    <t>Component lists reviewed based on alinment to strategy and prioritization criteria</t>
  </si>
  <si>
    <t>Component lists validation feedback incorporated into revised planning</t>
  </si>
  <si>
    <t>Yearly goals/objectives set</t>
  </si>
  <si>
    <t>Revisit governance structure</t>
  </si>
  <si>
    <t>Capacity and capability planning</t>
  </si>
  <si>
    <t>Portfolio strategic alignment updated</t>
  </si>
  <si>
    <t>Portfolio metrics refined</t>
  </si>
  <si>
    <t xml:space="preserve">Optimization/transition of portfolio </t>
  </si>
  <si>
    <t>Portfolio roadmap refined</t>
  </si>
  <si>
    <t>Time frame-yearly and recurring</t>
  </si>
  <si>
    <t>Portfolio plans revised</t>
  </si>
  <si>
    <t>Feasibility reviews and POCs (proof or concepts)</t>
  </si>
  <si>
    <t xml:space="preserve">Review new components and authorize </t>
  </si>
  <si>
    <t>New programs/projects solicited via ideation process</t>
  </si>
  <si>
    <t>Adaptive-portfolio components update based on changes to customer values, strategy, products, and services</t>
  </si>
  <si>
    <t>Optimization/transition of portfolio</t>
  </si>
  <si>
    <t>Portfolio health reported-status and metrics</t>
  </si>
  <si>
    <t xml:space="preserve">Review new components/authorize </t>
  </si>
  <si>
    <t>Feasibility reviews and proof of concepts</t>
  </si>
  <si>
    <t>Exception-based components authorized</t>
  </si>
  <si>
    <t>Demand and resource capacity planning adjustments</t>
  </si>
  <si>
    <t>Governance decisions via change management (portfolio)</t>
  </si>
  <si>
    <t>Governance decisions via change management (components)</t>
  </si>
  <si>
    <t>Adaptive-portfolio continuously realigned to strategy-based changes to strategy, business, and technology factors</t>
  </si>
  <si>
    <t>New programs/project solicited via ideation process</t>
  </si>
  <si>
    <t>Governance decisions via change management (component)</t>
  </si>
  <si>
    <t>Reoptimization of portfolio</t>
  </si>
  <si>
    <t>Lessons learned (portfolio level)</t>
  </si>
  <si>
    <t>Portfolio closed</t>
  </si>
  <si>
    <t>Governance documents revisited</t>
  </si>
  <si>
    <t>Value metrics revisited</t>
  </si>
  <si>
    <t>Adaptive-portfolio realigned to strategy based on adjusted business factors</t>
  </si>
  <si>
    <t>Revisit business cases for adjusments</t>
  </si>
  <si>
    <t>Portfolio components closed</t>
  </si>
  <si>
    <t>Lessons Learned (component level)</t>
  </si>
  <si>
    <t>Artifacts archived for components</t>
  </si>
  <si>
    <t>Benefites accountability defined (migrate to operations)</t>
  </si>
  <si>
    <t>Initiation</t>
  </si>
  <si>
    <t>Execution</t>
  </si>
  <si>
    <t>Optimization</t>
  </si>
  <si>
    <t>Organizational Project Management Methodology</t>
  </si>
  <si>
    <t>Project Management Training</t>
  </si>
  <si>
    <t>Organizational Project Management Practices</t>
  </si>
  <si>
    <t>Project Management Metrics</t>
  </si>
  <si>
    <t>Competency Management</t>
  </si>
  <si>
    <t>Organizational Project Management Policy and Vision</t>
  </si>
  <si>
    <t>Organizational Project Management Techniques</t>
  </si>
  <si>
    <t>Governance</t>
  </si>
  <si>
    <t>Resource Allocation</t>
  </si>
  <si>
    <t>Knowledge Management and PMIS</t>
  </si>
  <si>
    <t>Strategic Alignment</t>
  </si>
  <si>
    <t>Management Systems</t>
  </si>
  <si>
    <t>Organizational Structures</t>
  </si>
  <si>
    <t>Benchmarking</t>
  </si>
  <si>
    <t>Organizational Project Management Communities</t>
  </si>
  <si>
    <t>Individual Performance Appraisals</t>
  </si>
  <si>
    <t>Governing body is there?</t>
  </si>
  <si>
    <t>Process is documented?</t>
  </si>
  <si>
    <t>Process is communicated to all parties?</t>
  </si>
  <si>
    <t>Process is applied consistently across organization</t>
  </si>
  <si>
    <t>Process has measures?</t>
  </si>
  <si>
    <t>Process measures boundries are defined (upstream-downstream)</t>
  </si>
  <si>
    <t>process control plan is created?</t>
  </si>
  <si>
    <t>process control plan is implemented</t>
  </si>
  <si>
    <t>process performance is observed over time</t>
  </si>
  <si>
    <t>process root cause problem is defined?</t>
  </si>
  <si>
    <t>Improvement solutions have been defined and planned?</t>
  </si>
  <si>
    <t>Improvement solutions have been implemented and integrated?</t>
  </si>
  <si>
    <t>يوجد في المنظمة جهة مختصة بتطوير العمليات؟</t>
  </si>
  <si>
    <t>العملية موثقة ومكتوبة؟</t>
  </si>
  <si>
    <t>العملية مبلغة لجميع الاطراف ذات العلاقة وتم التدريب عليها؟</t>
  </si>
  <si>
    <t>العملية مطبقة بشكل كامل ويتم الالتزام بها؟</t>
  </si>
  <si>
    <t>العملية لها مقاييس لقياس أدائها؟</t>
  </si>
  <si>
    <t>تم تحديد الحدود العليا والحدود الدنيا لقيم مؤشرات العملية؟</t>
  </si>
  <si>
    <t>يوجد خطة لمراقبة العملية والسيطرة عليها؟</t>
  </si>
  <si>
    <t>خطة مراقبة العملية والسيطرة عليها مطبقة ومفعلة؟</t>
  </si>
  <si>
    <t>يتم ملاحظة ومراقبة أداء العملية مع مرور الوقت؟</t>
  </si>
  <si>
    <t>يتم تحديد الأسباب الرئيسية لمكامن الخلل في العملية؟</t>
  </si>
  <si>
    <t>يتم تحديد الحلول لتلافي الخلل في العملية والتخطيط لها؟</t>
  </si>
  <si>
    <t>يتم تطبيق الحلول لتلافي الخلل في العملية وتحسين أدائها؟</t>
  </si>
  <si>
    <t>Initiating
البدء</t>
  </si>
  <si>
    <t>Category
التصنيف</t>
  </si>
  <si>
    <t>Activities
الأنشطة</t>
  </si>
  <si>
    <t>يتم تحديد العمليات الحرجة والمهمة ومعاييرها ومقاييس خاصة بها</t>
  </si>
  <si>
    <t>Critical Processes have charachteristics and measures</t>
  </si>
  <si>
    <t>PjM</t>
  </si>
  <si>
    <t>PgM</t>
  </si>
  <si>
    <t>PfM</t>
  </si>
  <si>
    <t>Activities</t>
  </si>
  <si>
    <t>Process</t>
  </si>
  <si>
    <t>total yes</t>
  </si>
  <si>
    <t>total</t>
  </si>
  <si>
    <t>Weight</t>
  </si>
  <si>
    <t>يتم إعداد ميثاق المشروع؟</t>
  </si>
  <si>
    <t>يتم التخطيط للمخاطر؟</t>
  </si>
  <si>
    <r>
      <rPr>
        <sz val="12"/>
        <color rgb="FFFF0000"/>
        <rFont val="Arial"/>
        <family val="2"/>
        <scheme val="minor"/>
      </rPr>
      <t>Project Management Domain</t>
    </r>
    <r>
      <rPr>
        <sz val="12"/>
        <color theme="1"/>
        <rFont val="Arial"/>
        <family val="2"/>
        <scheme val="minor"/>
      </rPr>
      <t xml:space="preserve">: Please check if your organization is performing the following activities for </t>
    </r>
    <r>
      <rPr>
        <b/>
        <u/>
        <sz val="12"/>
        <color theme="1"/>
        <rFont val="Arial"/>
        <family val="2"/>
        <scheme val="minor"/>
      </rPr>
      <t>All</t>
    </r>
    <r>
      <rPr>
        <sz val="12"/>
        <color theme="1"/>
        <rFont val="Arial"/>
        <family val="2"/>
        <scheme val="minor"/>
      </rPr>
      <t xml:space="preserve"> its projects?
</t>
    </r>
    <r>
      <rPr>
        <b/>
        <sz val="14"/>
        <color rgb="FFFF0000"/>
        <rFont val="Arial"/>
        <family val="2"/>
        <scheme val="minor"/>
      </rPr>
      <t>نطاق إدارة المشاريع</t>
    </r>
    <r>
      <rPr>
        <sz val="14"/>
        <color theme="1"/>
        <rFont val="Arial"/>
        <family val="2"/>
        <scheme val="minor"/>
      </rPr>
      <t xml:space="preserve">: الرجاء التحقق من أن منظمتك تقوم بالأنشطة التالية </t>
    </r>
    <r>
      <rPr>
        <b/>
        <u/>
        <sz val="14"/>
        <color theme="1"/>
        <rFont val="Arial"/>
        <family val="2"/>
        <scheme val="minor"/>
      </rPr>
      <t>لجميع</t>
    </r>
    <r>
      <rPr>
        <sz val="14"/>
        <color theme="1"/>
        <rFont val="Arial"/>
        <family val="2"/>
        <scheme val="minor"/>
      </rPr>
      <t xml:space="preserve"> المشاريع؟</t>
    </r>
  </si>
  <si>
    <t>يتم تحديد المخاطر؟</t>
  </si>
  <si>
    <t>يتم التحليل الكيفي للمخاطر؟</t>
  </si>
  <si>
    <t>يتم التحليل الكمي للمخاطر؟</t>
  </si>
  <si>
    <t>يتم وضع خطة الاستجابة للمخاطر؟</t>
  </si>
  <si>
    <t>يتم تحديد وتعريف جميع الأطراف ذات العلاقة بالمشروع؟</t>
  </si>
  <si>
    <t>Planning
التخطيط</t>
  </si>
  <si>
    <t>يتم إعداد خطة لإدارة المشروع؟</t>
  </si>
  <si>
    <t>يتم التخطيط لنطاق عمل المشروع؟</t>
  </si>
  <si>
    <t>يتم جمع المتطلبات؟</t>
  </si>
  <si>
    <t>يتم تعريف نطاق العمل؟</t>
  </si>
  <si>
    <t>يتم إنشاء هيكل تجزئة العمل</t>
  </si>
  <si>
    <t>يتم تعريف أنشطة المشروع؟</t>
  </si>
  <si>
    <t>يتم وضع الأنشطة بشكل متسلسل؟</t>
  </si>
  <si>
    <t>يتم تقدير الموارد المطلوبة؟</t>
  </si>
  <si>
    <t>يتم تقدير المدد الزمنية للأنشطة؟</t>
  </si>
  <si>
    <t>يتم إعداد خطة لإدارة الجدول الزمني؟</t>
  </si>
  <si>
    <t>يتم إعداد الجدول الزمني</t>
  </si>
  <si>
    <t>يتم إعداد خطة لإدارة التكاليف؟</t>
  </si>
  <si>
    <t>يتم تقدير التكاليف؟</t>
  </si>
  <si>
    <t>يتم تحديد الميزانية؟</t>
  </si>
  <si>
    <t>يتم إعداد خطة لإدارة الجودة؟</t>
  </si>
  <si>
    <t>يتم إعداد خطة لإدارة الموارد البشرية</t>
  </si>
  <si>
    <t>يتم إعداد خطة إدارة الاتصالات</t>
  </si>
  <si>
    <t>يتم إعداد خطة لإدارة المشتريات</t>
  </si>
  <si>
    <t>يتم إعداد خطة إدارة الأطراف ذات العلاقة بالمشروع</t>
  </si>
  <si>
    <t>ينم توجيه وإدارة أعمال المشروع</t>
  </si>
  <si>
    <t>يتم القيام بأعمال لضمان الجودة</t>
  </si>
  <si>
    <t>يتم تكوين فريق المشروع</t>
  </si>
  <si>
    <t>يتم تطوير فريق المشروع</t>
  </si>
  <si>
    <t>تتم إدارة فريق المشروع</t>
  </si>
  <si>
    <t>تتم إدارة الاتصالات الخاصة بالمشروع</t>
  </si>
  <si>
    <t>Control Risk</t>
  </si>
  <si>
    <t>يتم التحكم بالمخاطر</t>
  </si>
  <si>
    <t>يتم التحكم بالمشتريات</t>
  </si>
  <si>
    <t>Monitoring and Controlling
التحكم والسيطرة</t>
  </si>
  <si>
    <t>تتم إدارة مشاركة الأطراف ذات العلاقة بالمشروع</t>
  </si>
  <si>
    <t>تتم المتابعة والتحكم بأعمال المشروع</t>
  </si>
  <si>
    <t>يتم التغيير في المشروع بشكل متكامل</t>
  </si>
  <si>
    <t>يتم التحقق من نطاق العمل</t>
  </si>
  <si>
    <t>يتم التحكم في نطاق العمل</t>
  </si>
  <si>
    <t>يتم التحكم في الجدول الزمني للمشروع</t>
  </si>
  <si>
    <t>يتم التحكم في جودة المشروع</t>
  </si>
  <si>
    <t>يتم التحكم في تكاليف المشروع</t>
  </si>
  <si>
    <t>يتم التحكم في اتصالات المشروع</t>
  </si>
  <si>
    <t>يتم اغلاق مشتريات المشروع</t>
  </si>
  <si>
    <t>يتم التحكم في مشاركة الأطراف ذات العلاقة</t>
  </si>
  <si>
    <t>Closing
الإغلاق</t>
  </si>
  <si>
    <t>يتم إغلاق المشروع أو المرحلة</t>
  </si>
  <si>
    <t>يتم القيام بمشتريات المشروع</t>
  </si>
  <si>
    <t>Program definition
تعريف البرنامج</t>
  </si>
  <si>
    <t>يتم تقييم التغيير في البرنامج</t>
  </si>
  <si>
    <t>يتم التخطيط إدارة التغيير في البرنامج</t>
  </si>
  <si>
    <t>يتم تقييم اتصالات البرنامج</t>
  </si>
  <si>
    <t>يتم التخطيط لإدارة اتصالات البرنامج</t>
  </si>
  <si>
    <t>يتم عمل التقييم الأولي للبرنامج</t>
  </si>
  <si>
    <t>يتم عمل تقييم تكاليف البرنامج</t>
  </si>
  <si>
    <t>يتم تأسيس إطار العمل المالي للبرنامج</t>
  </si>
  <si>
    <t>يتم التخطيط للإدارة المالية للبرنامج</t>
  </si>
  <si>
    <t>يتم التخطيط لإدارة معلومات البرنامج</t>
  </si>
  <si>
    <t>يتم تقييم مشتريات البرنامج</t>
  </si>
  <si>
    <t>يتم التخطيط لإدارة مشتريات البرنامج</t>
  </si>
  <si>
    <t>يتم تقييم الجودة في البرنامج</t>
  </si>
  <si>
    <t>يتم التخطيط لإدارة الجودة في البرنامج</t>
  </si>
  <si>
    <t>يتم تقييم متطلبات الموارد</t>
  </si>
  <si>
    <t>يتم التخطيط لإدارة الموارد في البرنامج</t>
  </si>
  <si>
    <t>يتم تقييم المخاطر الأولي</t>
  </si>
  <si>
    <t>يتم التخطيط لإدارة المخاطر</t>
  </si>
  <si>
    <t>يتم تقييم الجدول الزمني للبرنامج</t>
  </si>
  <si>
    <t>يتم التخطيط لإدارة الجدول الزمني للبرنامج</t>
  </si>
  <si>
    <t>يتم تقييم نطاق عمل البرنامج</t>
  </si>
  <si>
    <t>يتم  التخطيط لإدارة نطاق عمل البرنامج</t>
  </si>
  <si>
    <t>Program Delivery
تسليم البرنامج</t>
  </si>
  <si>
    <t>Program Closure
إغلاق البرنامج</t>
  </si>
  <si>
    <t>يتم مراقبة طلبات التغيير في البرنامج والتحكم بها</t>
  </si>
  <si>
    <t>يتم توزيع وإيصال معلومات البرنامج للمعنيين</t>
  </si>
  <si>
    <t>يتم إصدار التقارير الخاصة بالبرنامج</t>
  </si>
  <si>
    <t>يتم تخصيص ميزانيات لجميع مكونات البرنامج</t>
  </si>
  <si>
    <t>يتم تقدير ميزانيات جميع مكونات البرنامج</t>
  </si>
  <si>
    <t>تتم مراقبة الأداء المالي للبرنامج والتحكم بها</t>
  </si>
  <si>
    <t>يتم إعداد الدروس المستفادة من البرنامج</t>
  </si>
  <si>
    <t>تتم إدارة تعاقدات البرنامج</t>
  </si>
  <si>
    <t>يتم التحكم بجودة البرنامج</t>
  </si>
  <si>
    <t>تتم إدارة اعتماديات الموارد في البرنامج</t>
  </si>
  <si>
    <t>تتم مراقبة مخاطر البرنامج والتحكم بها</t>
  </si>
  <si>
    <t>يتم تحديد وتعريف جميع مخاطر البرنامج</t>
  </si>
  <si>
    <t>يتم تحليل جميع مخاطر البرنامج</t>
  </si>
  <si>
    <t>تتم إدارة الاستجابة لمخاطر البرنامج</t>
  </si>
  <si>
    <t>تتم مراقبة الجدول الزمني للبرنامج والتحكم به</t>
  </si>
  <si>
    <t>تتم مراقبة الجودة للبرنامج والتحكم بها</t>
  </si>
  <si>
    <t>يتم إغلاق البرنامج مالياً</t>
  </si>
  <si>
    <t>تتم أرشفة جميع معلومات البرنامج وجعلها متاحة لمرحلة التشغيل</t>
  </si>
  <si>
    <t>يتم إغلاق مشتريات البرنامج</t>
  </si>
  <si>
    <t>تتم نقل وتحويل الموارد بين مكونات البرنامج</t>
  </si>
  <si>
    <t>يتم ترحيل المخاطر المؤثرة على فوائد البرنامج بعد إغلاقه</t>
  </si>
  <si>
    <t>يتم إعداد الخطط الاستراتيجية الخاصة بالمحفظة</t>
  </si>
  <si>
    <t>يتم تحديد خطة الاتصال والحوكمة للمحفظة</t>
  </si>
  <si>
    <t>يتم تحديد آلية تعريف البرنامج</t>
  </si>
  <si>
    <t>يتم تحديد معايير الاختيار والأولوية لمكونات المحفظة</t>
  </si>
  <si>
    <t>يتم إعداد ميثاق المحفظة</t>
  </si>
  <si>
    <t>يتم تحديد مقاييس القيمة (المالية وغير المالية)</t>
  </si>
  <si>
    <t>يتم تحديد خارطة طريق المحفظة</t>
  </si>
  <si>
    <t>يتم إنشاء القائمة الأولية لمكونات المحفظة</t>
  </si>
  <si>
    <t>يتم مراجعة مكونات المحفظة بناءً على معايير الأولوية والتوافق الاستراتيجي</t>
  </si>
  <si>
    <t>يتم تعديل الخطط بناءً على عمليات التحقق من مكونات المحفظة</t>
  </si>
  <si>
    <t>يتم تحديد تحديد أهداف وغايات سنوية للمحفظة</t>
  </si>
  <si>
    <t>تتم مراجعة هيكل الحوكمة للمحافظ</t>
  </si>
  <si>
    <t>يتم التخطيط للحاجة من الموارد والقدرات</t>
  </si>
  <si>
    <t>يتم تحديث التوافق الاستراتيجي للمحفظة</t>
  </si>
  <si>
    <t>يتم تحديث مقاييس المحافظ</t>
  </si>
  <si>
    <t>تتم مراجعة خارطة طريق المحافظ</t>
  </si>
  <si>
    <t>Adaptive-portfolio continuously realigned to strategy-based changes to strategy,  business, and technology factors</t>
  </si>
  <si>
    <t>يتم تعديل وتغيير الخطط باستمرار لضمان توافقها مع الاستراتيجية</t>
  </si>
  <si>
    <t xml:space="preserve">يتم تحديث الجدول الزمني باستمرار </t>
  </si>
  <si>
    <t>تتم مراجعة وتعديل خطط المحافظ باستمرار</t>
  </si>
  <si>
    <t>تتم دراسات الجدوى للمحافظ ومكوناتها</t>
  </si>
  <si>
    <t>تتم مراجعة قوائم مكونات المحافظ وربطها</t>
  </si>
  <si>
    <t>Portfolio component list reviews (iterative) and finalization</t>
  </si>
  <si>
    <t>تتم إضافة المبادرات الجديدة من خلال عملية "تحديد الفكرة" أولاً</t>
  </si>
  <si>
    <t>تتم مراجعة المبادرات الجديدة واعتمادها</t>
  </si>
  <si>
    <t>يتم مراجعة وتعديل مبادرات المحافظ بناءً على تغير القيمة للعميل المؤدي إلى تغير الاستراتيجية والخدمات</t>
  </si>
  <si>
    <t>Sponsorship</t>
  </si>
  <si>
    <t>yes</t>
  </si>
  <si>
    <t>Benchmark PMO Practices and Results?</t>
  </si>
  <si>
    <t>Benchmark Organizational Project Management Performance Against Industry Standards?</t>
  </si>
  <si>
    <t>Incorporate Performance Benchmarks into Balanced Scorecard System?</t>
  </si>
  <si>
    <t>Establish Career Path for all Organizational Project Management Roles?</t>
  </si>
  <si>
    <t>Manage Self Development?</t>
  </si>
  <si>
    <t>Establish Project Manager Competency Processes?</t>
  </si>
  <si>
    <t>Provide Mentoring to Project Managers?</t>
  </si>
  <si>
    <t>Establish Governance Policies Across the Organization?</t>
  </si>
  <si>
    <t>Use Formal Performance Assessment?</t>
  </si>
  <si>
    <t>Report OPM Performance to Strategy?</t>
  </si>
  <si>
    <t>Establish Strategic Alignment Framework?</t>
  </si>
  <si>
    <t>Establish Enterprise Risk Management Methodology?</t>
  </si>
  <si>
    <t>Assess the Realization of Proposed Benefits?</t>
  </si>
  <si>
    <t>Analyze Value Performance?</t>
  </si>
  <si>
    <t>Achieve Strategic Goals and Objectives Through the Use of Organizational Project Management?</t>
  </si>
  <si>
    <t>Establish Competent Project Sponsors?</t>
  </si>
  <si>
    <t>Establish Executive Support?</t>
  </si>
  <si>
    <t>Establish Strong Sponsorship?</t>
  </si>
  <si>
    <t>Establish Scarce Resource Allocation Criteria?</t>
  </si>
  <si>
    <t>Specialists are Shared Between Projects?</t>
  </si>
  <si>
    <t>Establish Resource Allocation and Optimization Processes?</t>
  </si>
  <si>
    <t>Provide Competent Organizational Project Management Resources?</t>
  </si>
  <si>
    <t>Record Project Resource Assignments?</t>
  </si>
  <si>
    <t>Project Management Training is Mapped to Career Development Path?</t>
  </si>
  <si>
    <t>Establish Training and Development Program?</t>
  </si>
  <si>
    <t>Provide Continuous Project Management Training?</t>
  </si>
  <si>
    <t>Verify OPM Success Metric Accuracy?</t>
  </si>
  <si>
    <t>Provide Organizational Project Management Support Office?</t>
  </si>
  <si>
    <t>Adopt Organizational Project Management Structure?</t>
  </si>
  <si>
    <t>Adhere to Project Management Techniques?</t>
  </si>
  <si>
    <t>Plan for Audits?</t>
  </si>
  <si>
    <t>Use Common Project Language?</t>
  </si>
  <si>
    <t>Use Mathematically Sound Methods for Prioritization?</t>
  </si>
  <si>
    <t>Consistent Project Orientation Process?</t>
  </si>
  <si>
    <t>Encourage Adherence to Project Management Code of Ethics?</t>
  </si>
  <si>
    <t>Create an Organizational Maturity Development Program?</t>
  </si>
  <si>
    <t>Create a Risk-Aware Culture?</t>
  </si>
  <si>
    <t>Make Cultural Awareness?</t>
  </si>
  <si>
    <t>Educate Stakeholders in OPM?</t>
  </si>
  <si>
    <t>Define Project Management Values?</t>
  </si>
  <si>
    <t>Establish Organizational Project Management Policies?</t>
  </si>
  <si>
    <t>Educate Executives?</t>
  </si>
  <si>
    <t>Developing Project Management Templates?</t>
  </si>
  <si>
    <t>Accommodate Organization’s Approved Frameworks and Governance Structures?</t>
  </si>
  <si>
    <t>Integrate Project Management Methodology with Organizational Processes?</t>
  </si>
  <si>
    <t>Establish Project Delivery Tips and Techniques Special Interest Group?</t>
  </si>
  <si>
    <t>Interact With External Project Management Communities?</t>
  </si>
  <si>
    <t>Establish Internal Project Management Communities?</t>
  </si>
  <si>
    <t>Establish Common Project Management Framework?</t>
  </si>
  <si>
    <t>Intellectual Capital Reuse?</t>
  </si>
  <si>
    <t>Establish Organizational Project Management Reporting Standards?</t>
  </si>
  <si>
    <t>Establish Executive Summary Dashboards?</t>
  </si>
  <si>
    <t>Have a “Project Management Information System”?</t>
  </si>
  <si>
    <t>Capture and Share Lessons Learned?</t>
  </si>
  <si>
    <t>Use Formal Individual Performance Assessment?</t>
  </si>
  <si>
    <t>Provide Governance Oversight?</t>
  </si>
  <si>
    <t>Plan and Establish Program Governance Structure?</t>
  </si>
  <si>
    <t>Have a “Consistent Project, Program, and Portfolio Governance Across the Enterprise”?</t>
  </si>
  <si>
    <t>Apply a "Quality Management System”?</t>
  </si>
  <si>
    <t>تتم عملية التحول إلى التشغيل</t>
  </si>
  <si>
    <t>تتم عملية التحول الأولي إلى التشغيل</t>
  </si>
  <si>
    <t>يتم إصدار تقارير أداء المحافظ متضمنة مقاييس الأداء</t>
  </si>
  <si>
    <t>يتم تحديث وتعديل خطة الإحتياج من الموارد والقدرات</t>
  </si>
  <si>
    <t>يتم اتخاذ القرارات التنظيمية الخاصة بالمحافظ من خلال إدارة التغيير</t>
  </si>
  <si>
    <t>يتم تعديل وموائمة المحافظ باستمرار بناءً على التغيرات الاستراتيجية والسوق والتكنولوجيا</t>
  </si>
  <si>
    <t>يتم اتخاذ القرارات التنظيمية الخاصة بمبادرات المحافظ (مشاريع ، برامج) من خلال إدارة التغيير</t>
  </si>
  <si>
    <t>تتم مراجعة دراسة الجدوى وإثبات المفهوم باستمرار</t>
  </si>
  <si>
    <t>يتم اتخاذ القرارات التنظيمية الخاصة بمبادرات المحافظ من خلال إدارة التغيير</t>
  </si>
  <si>
    <t>يتم التنفيذ بعد الإعتماد الرسمي للمبادرات</t>
  </si>
  <si>
    <t>يتم تعظيم فعالية المحافظ والإستخدام الأمثل للموارد باستمرار</t>
  </si>
  <si>
    <t>يتم توثيق الدروس المستفادة على مستوى المحفظة والاستفادة منها</t>
  </si>
  <si>
    <t xml:space="preserve">يتم إغلاق المحفظة بشكل رسمي </t>
  </si>
  <si>
    <t>يتم تحديث الخطط بناءً على الحاجة الفعلية للموارد بما يضمن الاستخدام الامثل لها</t>
  </si>
  <si>
    <t>تتم مراجعة الوثائق الخاصة بالحوكمة باستمرار</t>
  </si>
  <si>
    <t>تتم مراجعة مقاييس ومؤشرات تحقيق القيمة باستمرار</t>
  </si>
  <si>
    <t>يتم تكييف المحافظ مع الاستراتيجية بناءً على عوامل التغير في السوق</t>
  </si>
  <si>
    <t>تتم مراجعة وتعديل دراسة الجدوى باستمرار</t>
  </si>
  <si>
    <t>Output of pilot component successes and proof of concepts</t>
  </si>
  <si>
    <t>Pilot launched in support of proof of concepts</t>
  </si>
  <si>
    <t>يتم اعتبار نتائج الإطلاق التجريبي للمبادرات في دراسة اثبات المفهوم</t>
  </si>
  <si>
    <t>يتم الاطلاق التجريبي للمبادرات بدعم من دراسة إثبات المفهوم</t>
  </si>
  <si>
    <t>يتم إغلاق المبادرات التجريبية</t>
  </si>
  <si>
    <t>يتم توثيق الدروس المستفادة على مستوى مبادرات المحفظة والاستفادة منها</t>
  </si>
  <si>
    <t>يتم تحديد الجهات المسائلة عن الفوائد قبل وأثناء وبعد التحول للتشغيل</t>
  </si>
  <si>
    <t>تتم أرشفة كافة الآثار والأحداث المترتبة على المبادرات</t>
  </si>
  <si>
    <t>يتم مقارنة الأدء المؤسسي للمشاريع في المنظمة مع معايير ومقارنات مماثلة ومعتمدة</t>
  </si>
  <si>
    <t>يتم مقارنة أداء مكتب إدارة المشاريع في المنظمة مع معايير ومقارنات مماثلة ومعتمدة</t>
  </si>
  <si>
    <t>يتم إدراج مقاييس الأداء المؤسسي في نظام بطاقة أداء متوازن تتبناه المنظمة</t>
  </si>
  <si>
    <t>يوجد مسارات وظيفية لجميع أدوار إدارة المشاريع</t>
  </si>
  <si>
    <t>يتم توفير البئة المناسبة الخاصة بالتعلم الذاتي وإدارته وتحقيق نتائج ملموسة</t>
  </si>
  <si>
    <t>يتم وضع آليات إدارة جدارات مدراء المشاريع</t>
  </si>
  <si>
    <t>يتم مراقبة أداء مدراء المشاريع</t>
  </si>
  <si>
    <t>يوجد سياسات حوكمة تشمل وتنظم عمل كامل المنظمة</t>
  </si>
  <si>
    <t>يوجد إطار حوكمة ثابت للمشاريع والبرامج والمحافظ في المنظمة</t>
  </si>
  <si>
    <t>يتم تخطيط ووضع هيكل الحوكمة الخاص بالبرنامج</t>
  </si>
  <si>
    <t>يتم مراقبة إجراءات الحوكمة داخل المنظمة</t>
  </si>
  <si>
    <t>يتم استخدام تقييم الأداء الفردي للموظفين داخل المنظمة</t>
  </si>
  <si>
    <t>يتم تدوين ومشاركة الدروس المستفادة في المنظمة</t>
  </si>
  <si>
    <t>يوجد في المنظمة نظام معلومات خاص بإدارة المشاريع</t>
  </si>
  <si>
    <t>يوجد لوحة مؤشرات دقيقة ومحدثة للإدارة العليا</t>
  </si>
  <si>
    <t>يوجد معايير لإصدار التقارير الخاص بإدارة المشاريع</t>
  </si>
  <si>
    <t>يتم استخدام رأس المال المعرفي</t>
  </si>
  <si>
    <t>يوجد إطار عام لعمل إدارة المشاريع</t>
  </si>
  <si>
    <t>يتم تطبيق نظام لإدارة الجودة</t>
  </si>
  <si>
    <t>يتم التعامل والتعاون مع جمعيات إدارة المشاريع خارج المنظمة</t>
  </si>
  <si>
    <t>يوجد في المنظمة جمعيات أو مجموعات تعنى بنشر ثقافة إدارة المشاريع</t>
  </si>
  <si>
    <t>يوجد في المنظمة مجموعات متخصصة تعنى بأدوات وإرشادات إدارة المشاريع</t>
  </si>
  <si>
    <t xml:space="preserve">يتم دمج وموائمة منهجية إدارة المشاريع مع بقية العمليات التنظيمية </t>
  </si>
  <si>
    <t>يتم العمل من خلال هياكل وأطر حوكمة معتمدة</t>
  </si>
  <si>
    <t>يوجد قوالب ونماذج معتمدة خاصة بإدارة المشاريع</t>
  </si>
  <si>
    <t>يوجد لدى المنظمة سياسات خاصة بإدارة المشاريع</t>
  </si>
  <si>
    <t>تتم عمليات نقل المعرفة والتدريب للتنفيذيين</t>
  </si>
  <si>
    <t>يوجد لدى المنظمة قيم خاصة بإدارة المشاريع</t>
  </si>
  <si>
    <t>Have an OPM Leadership Program?</t>
  </si>
  <si>
    <t>يوجد لدى المنظمة برنامج لتدريب القياديين على الإدارة المؤسسية للمشاريع</t>
  </si>
  <si>
    <t>يوجد لدى المنظمة برنامج لتدريب المعنيين بالمشروع على الإدارة المؤسسية للمشاريع</t>
  </si>
  <si>
    <t>يوجد لدى المنظمة برنامج للتوعية بثقافة المنظمة</t>
  </si>
  <si>
    <t>يوجد لدى المنظمة برنامج للتوعية بالمخاطر</t>
  </si>
  <si>
    <t>يوجد لدى المنظمة برنامج لتطوير وتحسين مستوى النضج المؤسسي</t>
  </si>
  <si>
    <t>يتم حث جميع الأطراف على الإلتزام بأخلاقيات إدارة المشاريع</t>
  </si>
  <si>
    <t>يوجد آلية ثابته للتعريف بالمشاريع</t>
  </si>
  <si>
    <t>يوجد طريقة رياضية معتمدة لترتيب المشاريع حسب الأولوية</t>
  </si>
  <si>
    <t>يتم استخدام لغة ومصطلحات موحدة لإدارة المشاريع داخل المنظمة</t>
  </si>
  <si>
    <t>يوجد عملية تدقيق داخلي منتظمة داخل المنظمة</t>
  </si>
  <si>
    <t>يتم التقيد بالأساليب الخاصة بإدارة المشاريع</t>
  </si>
  <si>
    <t>يوجد هيكل تنظيمي خاص بإدارة المشاريع</t>
  </si>
  <si>
    <t>يوجد لدى المنظمة مكتب لدعم المشاريع</t>
  </si>
  <si>
    <t>Collect and use OPM Success Metrics?</t>
  </si>
  <si>
    <t>يتم حساب المؤشرات والمقاييس الخاصة بنجاح المشاريع واستخدامها للتطوير المستمر</t>
  </si>
  <si>
    <t xml:space="preserve">يتم التحقق من دقة المؤشرات والمقاييس الخاصة بنجاح المشاريع </t>
  </si>
  <si>
    <t>Define, Analyze and Improve OPM Success Metrics?</t>
  </si>
  <si>
    <t xml:space="preserve">يتم تحديد وتحليل وتطوير المؤشرات والمقاييس الخاصة بنجاح المشاريع </t>
  </si>
  <si>
    <t>يوجد برنامج تدريبي متكامل لإدارة المشاريع</t>
  </si>
  <si>
    <t>يتم تنفيذ تدريب إدارة المشاريع باستمرار</t>
  </si>
  <si>
    <t>يتم التدريب بناء على متطلبات المسار الوظيفي للموظف</t>
  </si>
  <si>
    <t>يتم توثيق المهام الخاصة بالموظفيين المشاركين في المشاريع</t>
  </si>
  <si>
    <t>تقوم المنظمة بتوفير جميع احتياجات المشاريع من موارد</t>
  </si>
  <si>
    <t>يتم تطبيق آلية تضمن تعظيم الاستفادة من الموارد والجدارات</t>
  </si>
  <si>
    <t>يتم تبادل المختصين بين المشاريع</t>
  </si>
  <si>
    <t>يوجد معايير لتخصيص الموارد النادرة والشحيحة</t>
  </si>
  <si>
    <t>يوجد قيادة ورعاية قوية وأهتمام كبير بالمشاريع من قيادة المنظمة</t>
  </si>
  <si>
    <t>يوجد قيادة ورعاية قوية وأهتمام كبير بالمشاريع من إدارات وتنفيذيي المنظمة</t>
  </si>
  <si>
    <t>يوجد رعاة مشاريع على كفاءة عالية</t>
  </si>
  <si>
    <t>يتم تحقيق الأهداف بناء على استخدام منهجيات الإدارة المؤسسية للمشاريع</t>
  </si>
  <si>
    <t>يتم تحليل أداء القيمة للمنظمة</t>
  </si>
  <si>
    <t>يتم تقييم تحقيق المنظمة للفوائدالمخطط لها</t>
  </si>
  <si>
    <t>يوجد لدى المنظمة منهجية مطبقة لإدارة المخاطر</t>
  </si>
  <si>
    <t>يوجد لدى المنظمة إطار للتوافق الاستراتيجي</t>
  </si>
  <si>
    <t>يتم تزويد الإدارة الاستراتيجية بتقارير الأداء الخاصة بإدارة المشاريع</t>
  </si>
  <si>
    <t>Report Project / Program Strategic Performance?</t>
  </si>
  <si>
    <t>يتم إصدار تقارير الأداء الخاصة بالأداء الاستراتيجي للمشاريع والبرامج</t>
  </si>
  <si>
    <t xml:space="preserve">يتم استخدام آلية معتمدة لتقييم الأداء  </t>
  </si>
  <si>
    <t>يوجد لدى المنظمة منهجية للتغييرات التنظيمية</t>
  </si>
  <si>
    <t>Have an Organizational Business Change Management Approach</t>
  </si>
  <si>
    <t>تتم الموائمة الاستراتيجية للماشريع والبرامج في المنظمة</t>
  </si>
  <si>
    <t>Have Strategic Alignment of Projects / Programs?</t>
  </si>
  <si>
    <t>Project Initiation Process
عملية البدء في المشروع</t>
  </si>
  <si>
    <t>Project Planning Process
عملية التخطيط للمشروع</t>
  </si>
  <si>
    <t>Project Execution Process
عملية تنفيذ المشروع</t>
  </si>
  <si>
    <t>Project Monitoring &amp; Controlling Process
عملية المراقبة والتحكم بالمشروع</t>
  </si>
  <si>
    <t>Program Definition Process
عملية تعريف البرنامج</t>
  </si>
  <si>
    <t>Program Delivery Process
عملية تنفيذ وتسليم البرنامج</t>
  </si>
  <si>
    <t>Program Closure Process
عملية إغلاق البرنامج</t>
  </si>
  <si>
    <t>Portfolio Initiation Process
عملية البدء في المحفظة</t>
  </si>
  <si>
    <t>Portfolio Planning Process
عملية التخطيط للمحفظة</t>
  </si>
  <si>
    <t>Portfolio Execution Process
عملية تنفيذ المحفظة</t>
  </si>
  <si>
    <t>Portfolio Optimization Process
عملية رفع الفعالية للمحفظة</t>
  </si>
  <si>
    <t>Project Management Processes
عمليات إدارة المشاريع</t>
  </si>
  <si>
    <t>Program Management Processes
عمليات إدارة البرامج</t>
  </si>
  <si>
    <t>Portfolio Management Processes
عمليات إدارة المحافظ</t>
  </si>
  <si>
    <t xml:space="preserve"> </t>
  </si>
  <si>
    <t>OE</t>
  </si>
  <si>
    <t>OE's</t>
  </si>
  <si>
    <t>-</t>
  </si>
  <si>
    <r>
      <t xml:space="preserve">Program Management Domain: </t>
    </r>
    <r>
      <rPr>
        <sz val="12"/>
        <rFont val="Arial"/>
        <family val="2"/>
        <scheme val="minor"/>
      </rPr>
      <t xml:space="preserve">Please check if your organization is performing the following activities for </t>
    </r>
    <r>
      <rPr>
        <b/>
        <u/>
        <sz val="12"/>
        <rFont val="Arial"/>
        <family val="2"/>
        <scheme val="minor"/>
      </rPr>
      <t>All</t>
    </r>
    <r>
      <rPr>
        <sz val="12"/>
        <rFont val="Arial"/>
        <family val="2"/>
        <scheme val="minor"/>
      </rPr>
      <t xml:space="preserve"> its Prpgrams?</t>
    </r>
    <r>
      <rPr>
        <b/>
        <sz val="12"/>
        <color rgb="FFFF0000"/>
        <rFont val="Arial"/>
        <family val="2"/>
        <scheme val="minor"/>
      </rPr>
      <t xml:space="preserve">
</t>
    </r>
    <r>
      <rPr>
        <b/>
        <sz val="14"/>
        <color rgb="FFFF0000"/>
        <rFont val="Arial"/>
        <family val="2"/>
        <scheme val="minor"/>
      </rPr>
      <t>نطاق إدارة البرامج</t>
    </r>
    <r>
      <rPr>
        <b/>
        <sz val="12"/>
        <color rgb="FFFF0000"/>
        <rFont val="Arial"/>
        <family val="2"/>
        <scheme val="minor"/>
      </rPr>
      <t>:</t>
    </r>
    <r>
      <rPr>
        <b/>
        <sz val="12"/>
        <rFont val="Arial"/>
        <family val="2"/>
        <scheme val="minor"/>
      </rPr>
      <t xml:space="preserve"> الرجاء التحقق من أن منظمتك تقوم بالأنشطة التالية لجميع البرامج؟</t>
    </r>
  </si>
  <si>
    <r>
      <rPr>
        <b/>
        <sz val="12"/>
        <color rgb="FFFF0000"/>
        <rFont val="Arial"/>
        <family val="2"/>
        <scheme val="minor"/>
      </rPr>
      <t>Portfolio Management Domain</t>
    </r>
    <r>
      <rPr>
        <sz val="12"/>
        <color theme="1"/>
        <rFont val="Arial"/>
        <family val="2"/>
        <scheme val="minor"/>
      </rPr>
      <t xml:space="preserve">: Please check if your organization is performing the following activities for </t>
    </r>
    <r>
      <rPr>
        <b/>
        <u/>
        <sz val="12"/>
        <color theme="1"/>
        <rFont val="Arial"/>
        <family val="2"/>
        <scheme val="minor"/>
      </rPr>
      <t>All</t>
    </r>
    <r>
      <rPr>
        <sz val="12"/>
        <color theme="1"/>
        <rFont val="Arial"/>
        <family val="2"/>
        <scheme val="minor"/>
      </rPr>
      <t xml:space="preserve"> its Portfolios?
</t>
    </r>
    <r>
      <rPr>
        <sz val="14"/>
        <color rgb="FFFF0000"/>
        <rFont val="Arial"/>
        <family val="2"/>
        <scheme val="minor"/>
      </rPr>
      <t xml:space="preserve">نطاق إدارة المحافظ: </t>
    </r>
    <r>
      <rPr>
        <sz val="14"/>
        <color theme="1"/>
        <rFont val="Arial"/>
        <family val="2"/>
        <scheme val="minor"/>
      </rPr>
      <t>الرجاء التحقق من أن منظمتك تقوم بالأنشطة التالية لجميع المحافظ؟</t>
    </r>
  </si>
  <si>
    <r>
      <rPr>
        <b/>
        <sz val="12"/>
        <color rgb="FFFF0000"/>
        <rFont val="Arial"/>
        <family val="2"/>
        <scheme val="minor"/>
      </rPr>
      <t>Organizational Enablers (OE's) الممكنات التنظيمية:</t>
    </r>
    <r>
      <rPr>
        <sz val="12"/>
        <color theme="1"/>
        <rFont val="Arial"/>
        <family val="2"/>
        <scheme val="minor"/>
      </rPr>
      <t xml:space="preserve"> Does your organization … هل منظمتك ...</t>
    </r>
  </si>
  <si>
    <t>Over all Orginizational Maturity
النسبة العامة للنضج المؤسسي لإدارة المشاريع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</si>
</sst>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0000%"/>
    <numFmt numFmtId="165" formatCode="0.0000000000000000%"/>
    <numFmt numFmtId="166" formatCode="0.0%"/>
  </numFmts>
  <fonts count="2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2"/>
      <color rgb="FFFF000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sz val="14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u/>
      <sz val="12"/>
      <name val="Arial"/>
      <family val="2"/>
      <scheme val="minor"/>
    </font>
    <font>
      <sz val="14"/>
      <color rgb="FFFF0000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5EAD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9" fontId="2" fillId="0" borderId="0" applyFont="0" applyFill="0" applyBorder="0" applyAlignment="0" applyProtection="0"/>
  </cellStyleXfs>
  <cellXfs count="219">
    <xf numFmtId="0" fontId="0" fillId="0" borderId="0" xfId="0"/>
    <xf numFmtId="0" fontId="0" fillId="8" borderId="0" xfId="0" applyFill="1"/>
    <xf numFmtId="0" fontId="0" fillId="0" borderId="0" xfId="0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0" fillId="18" borderId="35" xfId="0" applyFill="1" applyBorder="1" applyAlignment="1" applyProtection="1">
      <alignment horizontal="center" vertical="center"/>
      <protection locked="0"/>
    </xf>
    <xf numFmtId="0" fontId="0" fillId="18" borderId="36" xfId="0" applyFill="1" applyBorder="1" applyAlignment="1" applyProtection="1">
      <alignment horizontal="center" vertical="center"/>
      <protection locked="0"/>
    </xf>
    <xf numFmtId="0" fontId="0" fillId="18" borderId="37" xfId="0" applyFill="1" applyBorder="1" applyAlignment="1" applyProtection="1">
      <alignment horizontal="center" vertical="center"/>
      <protection locked="0"/>
    </xf>
    <xf numFmtId="0" fontId="0" fillId="18" borderId="41" xfId="0" applyFill="1" applyBorder="1" applyAlignment="1" applyProtection="1">
      <alignment horizontal="center" vertical="center"/>
      <protection locked="0"/>
    </xf>
    <xf numFmtId="0" fontId="0" fillId="18" borderId="38" xfId="0" applyFill="1" applyBorder="1" applyAlignment="1" applyProtection="1">
      <alignment horizontal="center" vertical="center"/>
      <protection locked="0"/>
    </xf>
    <xf numFmtId="0" fontId="0" fillId="18" borderId="39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5" xfId="0" applyFont="1" applyFill="1" applyBorder="1" applyAlignment="1" applyProtection="1">
      <alignment horizontal="center" vertical="center"/>
    </xf>
    <xf numFmtId="0" fontId="11" fillId="17" borderId="6" xfId="0" applyFont="1" applyFill="1" applyBorder="1" applyAlignment="1" applyProtection="1">
      <alignment horizontal="center" vertical="center"/>
    </xf>
    <xf numFmtId="0" fontId="0" fillId="13" borderId="20" xfId="0" applyFill="1" applyBorder="1" applyAlignment="1" applyProtection="1">
      <alignment horizontal="left" vertical="center" indent="1"/>
    </xf>
    <xf numFmtId="0" fontId="0" fillId="13" borderId="28" xfId="0" applyFill="1" applyBorder="1" applyAlignment="1" applyProtection="1">
      <alignment horizontal="right" vertical="center" indent="1"/>
    </xf>
    <xf numFmtId="0" fontId="0" fillId="0" borderId="0" xfId="0" applyBorder="1" applyProtection="1"/>
    <xf numFmtId="0" fontId="0" fillId="0" borderId="7" xfId="0" applyBorder="1" applyAlignment="1" applyProtection="1">
      <alignment horizontal="center" vertical="center"/>
    </xf>
    <xf numFmtId="9" fontId="0" fillId="0" borderId="2" xfId="0" applyNumberFormat="1" applyBorder="1" applyAlignment="1" applyProtection="1">
      <alignment horizontal="center" vertical="center"/>
    </xf>
    <xf numFmtId="10" fontId="0" fillId="0" borderId="2" xfId="0" applyNumberFormat="1" applyBorder="1" applyAlignment="1" applyProtection="1">
      <alignment horizontal="center" vertical="center"/>
    </xf>
    <xf numFmtId="10" fontId="0" fillId="0" borderId="8" xfId="0" applyNumberFormat="1" applyBorder="1" applyAlignment="1" applyProtection="1">
      <alignment horizontal="center" vertical="center"/>
    </xf>
    <xf numFmtId="0" fontId="0" fillId="13" borderId="2" xfId="0" applyFill="1" applyBorder="1" applyAlignment="1" applyProtection="1">
      <alignment horizontal="left" vertical="center" indent="1"/>
    </xf>
    <xf numFmtId="0" fontId="0" fillId="13" borderId="29" xfId="0" applyFill="1" applyBorder="1" applyAlignment="1" applyProtection="1">
      <alignment horizontal="right" vertical="center" indent="1"/>
    </xf>
    <xf numFmtId="0" fontId="0" fillId="0" borderId="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13" borderId="2" xfId="0" applyFill="1" applyBorder="1" applyAlignment="1" applyProtection="1">
      <alignment horizontal="left" vertical="center" wrapText="1" indent="1"/>
    </xf>
    <xf numFmtId="0" fontId="0" fillId="13" borderId="29" xfId="0" applyFill="1" applyBorder="1" applyAlignment="1" applyProtection="1">
      <alignment horizontal="right" vertical="center" wrapText="1" indent="1"/>
    </xf>
    <xf numFmtId="0" fontId="0" fillId="13" borderId="10" xfId="0" applyFill="1" applyBorder="1" applyAlignment="1" applyProtection="1">
      <alignment horizontal="left" vertical="center" wrapText="1" indent="1"/>
    </xf>
    <xf numFmtId="0" fontId="0" fillId="13" borderId="27" xfId="0" applyFill="1" applyBorder="1" applyAlignment="1" applyProtection="1">
      <alignment horizontal="right" vertical="center" wrapText="1" indent="1"/>
    </xf>
    <xf numFmtId="0" fontId="0" fillId="13" borderId="5" xfId="0" applyFill="1" applyBorder="1" applyAlignment="1" applyProtection="1">
      <alignment horizontal="left" vertical="center" wrapText="1" indent="1"/>
    </xf>
    <xf numFmtId="0" fontId="0" fillId="13" borderId="25" xfId="0" applyFill="1" applyBorder="1" applyAlignment="1" applyProtection="1">
      <alignment horizontal="right" vertical="center" wrapText="1" inden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0" fontId="11" fillId="7" borderId="10" xfId="0" applyNumberFormat="1" applyFont="1" applyFill="1" applyBorder="1" applyAlignment="1" applyProtection="1">
      <alignment horizontal="center" vertical="center"/>
    </xf>
    <xf numFmtId="0" fontId="0" fillId="13" borderId="3" xfId="0" applyFill="1" applyBorder="1" applyAlignment="1" applyProtection="1">
      <alignment horizontal="left" vertical="center" indent="1"/>
    </xf>
    <xf numFmtId="0" fontId="0" fillId="13" borderId="40" xfId="0" applyFill="1" applyBorder="1" applyAlignment="1" applyProtection="1">
      <alignment horizontal="right" vertical="center" indent="1"/>
    </xf>
    <xf numFmtId="0" fontId="0" fillId="13" borderId="20" xfId="0" applyFill="1" applyBorder="1" applyAlignment="1" applyProtection="1">
      <alignment horizontal="left" vertical="center" wrapText="1" indent="1"/>
    </xf>
    <xf numFmtId="0" fontId="0" fillId="13" borderId="28" xfId="0" applyFill="1" applyBorder="1" applyAlignment="1" applyProtection="1">
      <alignment horizontal="right" vertical="center" wrapText="1" indent="1"/>
    </xf>
    <xf numFmtId="0" fontId="0" fillId="13" borderId="15" xfId="0" applyFill="1" applyBorder="1" applyAlignment="1" applyProtection="1">
      <alignment horizontal="left" vertical="center" indent="1"/>
    </xf>
    <xf numFmtId="0" fontId="0" fillId="13" borderId="31" xfId="0" applyFill="1" applyBorder="1" applyAlignment="1" applyProtection="1">
      <alignment horizontal="right" vertical="center" indent="1"/>
    </xf>
    <xf numFmtId="0" fontId="3" fillId="2" borderId="0" xfId="1" applyProtection="1"/>
    <xf numFmtId="10" fontId="3" fillId="0" borderId="0" xfId="1" applyNumberFormat="1" applyFill="1" applyBorder="1" applyProtection="1"/>
    <xf numFmtId="0" fontId="3" fillId="13" borderId="0" xfId="1" applyFill="1" applyProtection="1"/>
    <xf numFmtId="0" fontId="0" fillId="0" borderId="0" xfId="0" applyFill="1" applyProtection="1"/>
    <xf numFmtId="0" fontId="4" fillId="3" borderId="0" xfId="2" applyProtection="1"/>
    <xf numFmtId="10" fontId="4" fillId="0" borderId="0" xfId="2" applyNumberFormat="1" applyFill="1" applyProtection="1"/>
    <xf numFmtId="0" fontId="0" fillId="0" borderId="5" xfId="0" applyBorder="1" applyAlignment="1" applyProtection="1">
      <alignment horizontal="left" vertical="center" indent="1"/>
    </xf>
    <xf numFmtId="0" fontId="0" fillId="0" borderId="25" xfId="0" applyBorder="1" applyAlignment="1" applyProtection="1">
      <alignment horizontal="righ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29" xfId="0" applyBorder="1" applyAlignment="1" applyProtection="1">
      <alignment horizontal="right" vertical="center" indent="1"/>
    </xf>
    <xf numFmtId="0" fontId="0" fillId="0" borderId="2" xfId="0" applyBorder="1" applyAlignment="1" applyProtection="1">
      <alignment horizontal="left" vertical="center" wrapText="1" indent="1"/>
    </xf>
    <xf numFmtId="0" fontId="0" fillId="0" borderId="29" xfId="0" applyBorder="1" applyAlignment="1" applyProtection="1">
      <alignment horizontal="right" vertical="center" wrapText="1" indent="1"/>
    </xf>
    <xf numFmtId="0" fontId="0" fillId="0" borderId="10" xfId="0" applyBorder="1" applyAlignment="1" applyProtection="1">
      <alignment horizontal="left" vertical="center" wrapText="1" indent="1"/>
    </xf>
    <xf numFmtId="0" fontId="0" fillId="0" borderId="27" xfId="0" applyBorder="1" applyAlignment="1" applyProtection="1">
      <alignment horizontal="right" vertical="center" wrapText="1" indent="1"/>
    </xf>
    <xf numFmtId="0" fontId="0" fillId="0" borderId="3" xfId="0" applyBorder="1" applyAlignment="1" applyProtection="1">
      <alignment horizontal="left" vertical="center" wrapText="1" indent="1"/>
    </xf>
    <xf numFmtId="0" fontId="0" fillId="0" borderId="40" xfId="0" applyBorder="1" applyAlignment="1" applyProtection="1">
      <alignment horizontal="right" vertical="center" wrapText="1" indent="1"/>
    </xf>
    <xf numFmtId="0" fontId="0" fillId="0" borderId="3" xfId="0" applyBorder="1" applyAlignment="1" applyProtection="1">
      <alignment horizontal="left" vertical="center" indent="1"/>
    </xf>
    <xf numFmtId="0" fontId="0" fillId="0" borderId="40" xfId="0" applyBorder="1" applyAlignment="1" applyProtection="1">
      <alignment horizontal="right" vertical="center" indent="1"/>
    </xf>
    <xf numFmtId="0" fontId="0" fillId="0" borderId="10" xfId="0" applyBorder="1" applyAlignment="1" applyProtection="1">
      <alignment horizontal="left" vertical="center" indent="1"/>
    </xf>
    <xf numFmtId="0" fontId="0" fillId="0" borderId="27" xfId="0" applyBorder="1" applyAlignment="1" applyProtection="1">
      <alignment horizontal="right" vertical="center" indent="1"/>
    </xf>
    <xf numFmtId="0" fontId="2" fillId="4" borderId="1" xfId="3" applyBorder="1" applyProtection="1"/>
    <xf numFmtId="10" fontId="2" fillId="0" borderId="1" xfId="3" applyNumberFormat="1" applyFill="1" applyBorder="1" applyProtection="1"/>
    <xf numFmtId="10" fontId="2" fillId="0" borderId="0" xfId="3" applyNumberFormat="1" applyFill="1" applyBorder="1" applyProtection="1"/>
    <xf numFmtId="0" fontId="2" fillId="4" borderId="0" xfId="3" applyBorder="1" applyProtection="1"/>
    <xf numFmtId="0" fontId="5" fillId="0" borderId="0" xfId="5" applyFill="1" applyProtection="1"/>
    <xf numFmtId="10" fontId="5" fillId="0" borderId="0" xfId="5" applyNumberFormat="1" applyFill="1" applyProtection="1"/>
    <xf numFmtId="0" fontId="5" fillId="6" borderId="0" xfId="5" applyProtection="1"/>
    <xf numFmtId="0" fontId="0" fillId="18" borderId="4" xfId="0" applyFill="1" applyBorder="1" applyAlignment="1" applyProtection="1">
      <alignment horizontal="center" vertical="center"/>
      <protection locked="0"/>
    </xf>
    <xf numFmtId="0" fontId="0" fillId="18" borderId="5" xfId="0" applyFill="1" applyBorder="1" applyAlignment="1" applyProtection="1">
      <alignment horizontal="center" vertical="center"/>
      <protection locked="0"/>
    </xf>
    <xf numFmtId="0" fontId="0" fillId="19" borderId="5" xfId="0" applyFill="1" applyBorder="1" applyAlignment="1" applyProtection="1">
      <alignment horizontal="center" vertical="center"/>
      <protection locked="0"/>
    </xf>
    <xf numFmtId="0" fontId="0" fillId="21" borderId="5" xfId="0" applyFill="1" applyBorder="1" applyAlignment="1" applyProtection="1">
      <alignment horizontal="center" vertical="center"/>
      <protection locked="0"/>
    </xf>
    <xf numFmtId="0" fontId="0" fillId="23" borderId="5" xfId="0" applyFill="1" applyBorder="1" applyAlignment="1" applyProtection="1">
      <alignment horizontal="center" vertical="center"/>
      <protection locked="0"/>
    </xf>
    <xf numFmtId="0" fontId="0" fillId="23" borderId="6" xfId="0" applyFill="1" applyBorder="1" applyAlignment="1" applyProtection="1">
      <alignment horizontal="center" vertical="center"/>
      <protection locked="0"/>
    </xf>
    <xf numFmtId="0" fontId="0" fillId="18" borderId="19" xfId="0" applyFill="1" applyBorder="1" applyAlignment="1" applyProtection="1">
      <alignment horizontal="center" vertical="center"/>
      <protection locked="0"/>
    </xf>
    <xf numFmtId="0" fontId="0" fillId="18" borderId="20" xfId="0" applyFill="1" applyBorder="1" applyAlignment="1" applyProtection="1">
      <alignment horizontal="center" vertical="center"/>
      <protection locked="0"/>
    </xf>
    <xf numFmtId="0" fontId="0" fillId="19" borderId="20" xfId="0" applyFill="1" applyBorder="1" applyAlignment="1" applyProtection="1">
      <alignment horizontal="center" vertical="center"/>
      <protection locked="0"/>
    </xf>
    <xf numFmtId="0" fontId="0" fillId="21" borderId="20" xfId="0" applyFill="1" applyBorder="1" applyAlignment="1" applyProtection="1">
      <alignment horizontal="center" vertical="center"/>
      <protection locked="0"/>
    </xf>
    <xf numFmtId="0" fontId="0" fillId="23" borderId="20" xfId="0" applyFill="1" applyBorder="1" applyAlignment="1" applyProtection="1">
      <alignment horizontal="center" vertical="center"/>
      <protection locked="0"/>
    </xf>
    <xf numFmtId="0" fontId="0" fillId="23" borderId="21" xfId="0" applyFill="1" applyBorder="1" applyAlignment="1" applyProtection="1">
      <alignment horizontal="center" vertical="center"/>
      <protection locked="0"/>
    </xf>
    <xf numFmtId="0" fontId="0" fillId="18" borderId="7" xfId="0" applyFill="1" applyBorder="1" applyAlignment="1" applyProtection="1">
      <alignment horizontal="center" vertical="center"/>
      <protection locked="0"/>
    </xf>
    <xf numFmtId="0" fontId="0" fillId="18" borderId="2" xfId="0" applyFill="1" applyBorder="1" applyAlignment="1" applyProtection="1">
      <alignment horizontal="center" vertical="center"/>
      <protection locked="0"/>
    </xf>
    <xf numFmtId="0" fontId="0" fillId="19" borderId="2" xfId="0" applyFill="1" applyBorder="1" applyAlignment="1" applyProtection="1">
      <alignment horizontal="center" vertical="center"/>
      <protection locked="0"/>
    </xf>
    <xf numFmtId="0" fontId="0" fillId="21" borderId="2" xfId="0" applyFill="1" applyBorder="1" applyAlignment="1" applyProtection="1">
      <alignment horizontal="center" vertical="center"/>
      <protection locked="0"/>
    </xf>
    <xf numFmtId="0" fontId="0" fillId="23" borderId="2" xfId="0" applyFill="1" applyBorder="1" applyAlignment="1" applyProtection="1">
      <alignment horizontal="center" vertical="center"/>
      <protection locked="0"/>
    </xf>
    <xf numFmtId="0" fontId="0" fillId="23" borderId="8" xfId="0" applyFill="1" applyBorder="1" applyAlignment="1" applyProtection="1">
      <alignment horizontal="center" vertical="center"/>
      <protection locked="0"/>
    </xf>
    <xf numFmtId="0" fontId="0" fillId="18" borderId="9" xfId="0" applyFill="1" applyBorder="1" applyAlignment="1" applyProtection="1">
      <alignment horizontal="center" vertical="center"/>
      <protection locked="0"/>
    </xf>
    <xf numFmtId="0" fontId="0" fillId="18" borderId="10" xfId="0" applyFill="1" applyBorder="1" applyAlignment="1" applyProtection="1">
      <alignment horizontal="center" vertical="center"/>
      <protection locked="0"/>
    </xf>
    <xf numFmtId="0" fontId="0" fillId="19" borderId="10" xfId="0" applyFill="1" applyBorder="1" applyAlignment="1" applyProtection="1">
      <alignment horizontal="center" vertical="center"/>
      <protection locked="0"/>
    </xf>
    <xf numFmtId="0" fontId="0" fillId="21" borderId="10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 applyProtection="1">
      <alignment horizontal="center" vertical="center"/>
      <protection locked="0"/>
    </xf>
    <xf numFmtId="0" fontId="0" fillId="23" borderId="1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</xf>
    <xf numFmtId="0" fontId="5" fillId="13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6" fillId="15" borderId="16" xfId="0" applyFont="1" applyFill="1" applyBorder="1" applyAlignment="1" applyProtection="1">
      <alignment horizontal="center" vertical="center" wrapText="1"/>
    </xf>
    <xf numFmtId="0" fontId="16" fillId="15" borderId="17" xfId="0" applyFont="1" applyFill="1" applyBorder="1" applyAlignment="1" applyProtection="1">
      <alignment horizontal="center" vertical="center" wrapText="1"/>
    </xf>
    <xf numFmtId="0" fontId="16" fillId="15" borderId="18" xfId="0" applyFont="1" applyFill="1" applyBorder="1" applyAlignment="1" applyProtection="1">
      <alignment horizontal="center" vertical="center" wrapText="1"/>
    </xf>
    <xf numFmtId="0" fontId="6" fillId="13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0" fillId="13" borderId="25" xfId="0" applyFill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vertical="center"/>
    </xf>
    <xf numFmtId="0" fontId="0" fillId="13" borderId="28" xfId="0" applyFill="1" applyBorder="1" applyAlignment="1" applyProtection="1">
      <alignment horizontal="left" vertical="center" wrapText="1" indent="1"/>
    </xf>
    <xf numFmtId="0" fontId="0" fillId="23" borderId="0" xfId="0" applyFill="1" applyBorder="1" applyAlignment="1" applyProtection="1">
      <alignment vertical="center"/>
    </xf>
    <xf numFmtId="0" fontId="0" fillId="13" borderId="31" xfId="0" applyFill="1" applyBorder="1" applyAlignment="1" applyProtection="1">
      <alignment horizontal="left" vertical="center" wrapText="1" indent="1"/>
    </xf>
    <xf numFmtId="10" fontId="6" fillId="5" borderId="0" xfId="4" applyNumberFormat="1" applyFont="1" applyAlignment="1" applyProtection="1">
      <alignment vertical="center"/>
    </xf>
    <xf numFmtId="0" fontId="6" fillId="5" borderId="0" xfId="4" applyFont="1" applyProtection="1"/>
    <xf numFmtId="10" fontId="6" fillId="5" borderId="0" xfId="4" applyNumberFormat="1" applyFont="1" applyProtection="1"/>
    <xf numFmtId="10" fontId="0" fillId="0" borderId="0" xfId="0" applyNumberFormat="1" applyProtection="1"/>
    <xf numFmtId="0" fontId="0" fillId="0" borderId="26" xfId="0" applyBorder="1" applyProtection="1"/>
    <xf numFmtId="0" fontId="0" fillId="0" borderId="46" xfId="0" applyBorder="1" applyProtection="1"/>
    <xf numFmtId="0" fontId="11" fillId="7" borderId="14" xfId="0" applyFont="1" applyFill="1" applyBorder="1" applyAlignment="1" applyProtection="1">
      <alignment horizontal="center" vertical="center" wrapText="1"/>
    </xf>
    <xf numFmtId="165" fontId="0" fillId="0" borderId="8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166" fontId="0" fillId="0" borderId="2" xfId="0" applyNumberFormat="1" applyBorder="1" applyAlignment="1" applyProtection="1">
      <alignment horizontal="center" vertical="center"/>
    </xf>
    <xf numFmtId="166" fontId="0" fillId="0" borderId="8" xfId="0" applyNumberFormat="1" applyBorder="1" applyAlignment="1" applyProtection="1">
      <alignment horizontal="center" vertical="center"/>
    </xf>
    <xf numFmtId="166" fontId="0" fillId="0" borderId="0" xfId="0" applyNumberFormat="1" applyProtection="1"/>
    <xf numFmtId="9" fontId="0" fillId="0" borderId="2" xfId="6" applyFont="1" applyBorder="1" applyAlignment="1" applyProtection="1">
      <alignment horizontal="center" vertical="center"/>
    </xf>
    <xf numFmtId="9" fontId="0" fillId="0" borderId="0" xfId="6" applyFont="1" applyAlignment="1" applyProtection="1">
      <alignment vertical="center"/>
    </xf>
    <xf numFmtId="10" fontId="0" fillId="0" borderId="2" xfId="6" applyNumberFormat="1" applyFont="1" applyBorder="1" applyAlignment="1" applyProtection="1">
      <alignment horizontal="center" vertical="center"/>
    </xf>
    <xf numFmtId="0" fontId="17" fillId="18" borderId="12" xfId="0" applyFont="1" applyFill="1" applyBorder="1" applyAlignment="1" applyProtection="1">
      <alignment horizontal="center" vertical="center" wrapText="1"/>
    </xf>
    <xf numFmtId="0" fontId="17" fillId="18" borderId="3" xfId="0" applyFont="1" applyFill="1" applyBorder="1" applyAlignment="1" applyProtection="1">
      <alignment horizontal="center" vertical="center" wrapText="1"/>
    </xf>
    <xf numFmtId="0" fontId="17" fillId="18" borderId="47" xfId="0" applyFont="1" applyFill="1" applyBorder="1" applyAlignment="1" applyProtection="1">
      <alignment horizontal="center" vertical="center" wrapText="1"/>
    </xf>
    <xf numFmtId="0" fontId="17" fillId="19" borderId="12" xfId="0" applyFont="1" applyFill="1" applyBorder="1" applyAlignment="1" applyProtection="1">
      <alignment horizontal="center" vertical="center" wrapText="1"/>
    </xf>
    <xf numFmtId="0" fontId="17" fillId="19" borderId="3" xfId="0" applyFont="1" applyFill="1" applyBorder="1" applyAlignment="1" applyProtection="1">
      <alignment horizontal="center" vertical="center" wrapText="1"/>
    </xf>
    <xf numFmtId="0" fontId="17" fillId="19" borderId="47" xfId="0" applyFont="1" applyFill="1" applyBorder="1" applyAlignment="1" applyProtection="1">
      <alignment horizontal="center" vertical="center" wrapText="1"/>
    </xf>
    <xf numFmtId="0" fontId="17" fillId="21" borderId="12" xfId="0" applyFont="1" applyFill="1" applyBorder="1" applyAlignment="1" applyProtection="1">
      <alignment horizontal="center" vertical="center" wrapText="1"/>
    </xf>
    <xf numFmtId="0" fontId="17" fillId="21" borderId="3" xfId="0" applyFont="1" applyFill="1" applyBorder="1" applyAlignment="1" applyProtection="1">
      <alignment horizontal="center" vertical="center" wrapText="1"/>
    </xf>
    <xf numFmtId="0" fontId="17" fillId="21" borderId="47" xfId="0" applyFont="1" applyFill="1" applyBorder="1" applyAlignment="1" applyProtection="1">
      <alignment horizontal="center" vertical="center" wrapText="1"/>
    </xf>
    <xf numFmtId="0" fontId="17" fillId="23" borderId="12" xfId="0" applyFont="1" applyFill="1" applyBorder="1" applyAlignment="1" applyProtection="1">
      <alignment horizontal="center" vertical="center" wrapText="1"/>
    </xf>
    <xf numFmtId="0" fontId="17" fillId="23" borderId="3" xfId="0" applyFont="1" applyFill="1" applyBorder="1" applyAlignment="1" applyProtection="1">
      <alignment horizontal="center" vertical="center" wrapText="1"/>
    </xf>
    <xf numFmtId="0" fontId="17" fillId="23" borderId="47" xfId="0" applyFont="1" applyFill="1" applyBorder="1" applyAlignment="1" applyProtection="1">
      <alignment horizontal="center" vertical="center" wrapText="1"/>
    </xf>
    <xf numFmtId="10" fontId="0" fillId="0" borderId="8" xfId="6" applyNumberFormat="1" applyFont="1" applyBorder="1" applyAlignment="1" applyProtection="1">
      <alignment horizontal="center" vertical="center"/>
    </xf>
    <xf numFmtId="10" fontId="11" fillId="0" borderId="2" xfId="0" applyNumberFormat="1" applyFont="1" applyBorder="1" applyAlignment="1" applyProtection="1">
      <alignment horizontal="center" vertical="center"/>
    </xf>
    <xf numFmtId="10" fontId="11" fillId="0" borderId="8" xfId="0" applyNumberFormat="1" applyFont="1" applyBorder="1" applyAlignment="1" applyProtection="1">
      <alignment horizontal="center" vertical="center"/>
    </xf>
    <xf numFmtId="0" fontId="15" fillId="13" borderId="20" xfId="0" applyFont="1" applyFill="1" applyBorder="1" applyAlignment="1" applyProtection="1">
      <alignment horizontal="left" vertical="center" wrapText="1" indent="1" readingOrder="1"/>
    </xf>
    <xf numFmtId="0" fontId="0" fillId="13" borderId="28" xfId="0" applyFont="1" applyFill="1" applyBorder="1" applyAlignment="1" applyProtection="1">
      <alignment horizontal="right" vertical="center" wrapText="1" indent="1"/>
    </xf>
    <xf numFmtId="0" fontId="15" fillId="13" borderId="2" xfId="0" applyFont="1" applyFill="1" applyBorder="1" applyAlignment="1" applyProtection="1">
      <alignment horizontal="left" vertical="center" wrapText="1" indent="1" readingOrder="1"/>
    </xf>
    <xf numFmtId="0" fontId="0" fillId="13" borderId="29" xfId="0" applyFont="1" applyFill="1" applyBorder="1" applyAlignment="1" applyProtection="1">
      <alignment horizontal="right" vertical="center" wrapText="1" indent="1"/>
    </xf>
    <xf numFmtId="0" fontId="0" fillId="25" borderId="20" xfId="0" applyFill="1" applyBorder="1" applyAlignment="1" applyProtection="1">
      <alignment vertical="center" wrapText="1"/>
    </xf>
    <xf numFmtId="0" fontId="0" fillId="25" borderId="2" xfId="0" applyFill="1" applyBorder="1" applyAlignment="1" applyProtection="1">
      <alignment vertical="center" wrapText="1"/>
    </xf>
    <xf numFmtId="0" fontId="0" fillId="13" borderId="29" xfId="0" applyFill="1" applyBorder="1" applyAlignment="1" applyProtection="1">
      <alignment horizontal="left" vertical="center" wrapText="1" indent="1"/>
    </xf>
    <xf numFmtId="0" fontId="0" fillId="13" borderId="27" xfId="0" applyFill="1" applyBorder="1" applyAlignment="1" applyProtection="1">
      <alignment horizontal="left" vertical="center" wrapText="1" indent="1"/>
    </xf>
    <xf numFmtId="0" fontId="22" fillId="24" borderId="40" xfId="0" applyFont="1" applyFill="1" applyBorder="1" applyAlignment="1" applyProtection="1">
      <alignment horizontal="center" vertical="center" wrapText="1"/>
    </xf>
    <xf numFmtId="0" fontId="22" fillId="24" borderId="42" xfId="0" applyFont="1" applyFill="1" applyBorder="1" applyAlignment="1" applyProtection="1">
      <alignment horizontal="center" vertical="center"/>
    </xf>
    <xf numFmtId="0" fontId="22" fillId="24" borderId="43" xfId="0" applyFont="1" applyFill="1" applyBorder="1" applyAlignment="1" applyProtection="1">
      <alignment horizontal="center" vertical="center"/>
    </xf>
    <xf numFmtId="0" fontId="22" fillId="24" borderId="28" xfId="0" applyFont="1" applyFill="1" applyBorder="1" applyAlignment="1" applyProtection="1">
      <alignment horizontal="center" vertical="center"/>
    </xf>
    <xf numFmtId="0" fontId="22" fillId="24" borderId="44" xfId="0" applyFont="1" applyFill="1" applyBorder="1" applyAlignment="1" applyProtection="1">
      <alignment horizontal="center" vertical="center"/>
    </xf>
    <xf numFmtId="0" fontId="22" fillId="24" borderId="45" xfId="0" applyFont="1" applyFill="1" applyBorder="1" applyAlignment="1" applyProtection="1">
      <alignment horizontal="center" vertical="center"/>
    </xf>
    <xf numFmtId="9" fontId="23" fillId="18" borderId="40" xfId="6" applyFont="1" applyFill="1" applyBorder="1" applyAlignment="1" applyProtection="1">
      <alignment horizontal="center" vertical="center"/>
    </xf>
    <xf numFmtId="9" fontId="23" fillId="18" borderId="42" xfId="6" applyFont="1" applyFill="1" applyBorder="1" applyAlignment="1" applyProtection="1">
      <alignment horizontal="center" vertical="center"/>
    </xf>
    <xf numFmtId="9" fontId="23" fillId="18" borderId="43" xfId="6" applyFont="1" applyFill="1" applyBorder="1" applyAlignment="1" applyProtection="1">
      <alignment horizontal="center" vertical="center"/>
    </xf>
    <xf numFmtId="9" fontId="23" fillId="18" borderId="28" xfId="6" applyFont="1" applyFill="1" applyBorder="1" applyAlignment="1" applyProtection="1">
      <alignment horizontal="center" vertical="center"/>
    </xf>
    <xf numFmtId="9" fontId="23" fillId="18" borderId="44" xfId="6" applyFont="1" applyFill="1" applyBorder="1" applyAlignment="1" applyProtection="1">
      <alignment horizontal="center" vertical="center"/>
    </xf>
    <xf numFmtId="9" fontId="23" fillId="18" borderId="45" xfId="6" applyFont="1" applyFill="1" applyBorder="1" applyAlignment="1" applyProtection="1">
      <alignment horizontal="center" vertical="center"/>
    </xf>
    <xf numFmtId="0" fontId="5" fillId="10" borderId="4" xfId="0" applyFont="1" applyFill="1" applyBorder="1" applyAlignment="1" applyProtection="1">
      <alignment horizontal="center" vertical="center"/>
    </xf>
    <xf numFmtId="0" fontId="5" fillId="10" borderId="5" xfId="0" applyFont="1" applyFill="1" applyBorder="1" applyAlignment="1" applyProtection="1">
      <alignment horizontal="center" vertical="center"/>
    </xf>
    <xf numFmtId="0" fontId="5" fillId="10" borderId="6" xfId="0" applyFont="1" applyFill="1" applyBorder="1" applyAlignment="1" applyProtection="1">
      <alignment horizontal="center" vertical="center"/>
    </xf>
    <xf numFmtId="0" fontId="5" fillId="20" borderId="4" xfId="0" applyFont="1" applyFill="1" applyBorder="1" applyAlignment="1" applyProtection="1">
      <alignment horizontal="center" vertical="center"/>
    </xf>
    <xf numFmtId="0" fontId="5" fillId="20" borderId="5" xfId="0" applyFont="1" applyFill="1" applyBorder="1" applyAlignment="1" applyProtection="1">
      <alignment horizontal="center" vertical="center"/>
    </xf>
    <xf numFmtId="0" fontId="5" fillId="20" borderId="6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5" xfId="0" applyFont="1" applyFill="1" applyBorder="1" applyAlignment="1" applyProtection="1">
      <alignment horizontal="center" vertical="center"/>
    </xf>
    <xf numFmtId="0" fontId="5" fillId="11" borderId="6" xfId="0" applyFont="1" applyFill="1" applyBorder="1" applyAlignment="1" applyProtection="1">
      <alignment horizontal="center" vertical="center"/>
    </xf>
    <xf numFmtId="0" fontId="5" fillId="11" borderId="42" xfId="0" applyFont="1" applyFill="1" applyBorder="1" applyAlignment="1" applyProtection="1">
      <alignment horizontal="center"/>
    </xf>
    <xf numFmtId="0" fontId="5" fillId="11" borderId="43" xfId="0" applyFont="1" applyFill="1" applyBorder="1" applyAlignment="1" applyProtection="1">
      <alignment horizontal="center"/>
    </xf>
    <xf numFmtId="10" fontId="5" fillId="11" borderId="0" xfId="0" applyNumberFormat="1" applyFont="1" applyFill="1" applyBorder="1" applyAlignment="1" applyProtection="1">
      <alignment horizontal="center"/>
    </xf>
    <xf numFmtId="10" fontId="5" fillId="11" borderId="46" xfId="0" applyNumberFormat="1" applyFont="1" applyFill="1" applyBorder="1" applyAlignment="1" applyProtection="1">
      <alignment horizontal="center"/>
    </xf>
    <xf numFmtId="0" fontId="5" fillId="11" borderId="0" xfId="0" applyFont="1" applyFill="1" applyBorder="1" applyAlignment="1" applyProtection="1">
      <alignment horizontal="center"/>
    </xf>
    <xf numFmtId="0" fontId="5" fillId="11" borderId="46" xfId="0" applyFont="1" applyFill="1" applyBorder="1" applyAlignment="1" applyProtection="1">
      <alignment horizontal="center"/>
    </xf>
    <xf numFmtId="10" fontId="5" fillId="14" borderId="26" xfId="0" applyNumberFormat="1" applyFont="1" applyFill="1" applyBorder="1" applyAlignment="1" applyProtection="1">
      <alignment horizontal="center"/>
    </xf>
    <xf numFmtId="10" fontId="5" fillId="14" borderId="0" xfId="0" applyNumberFormat="1" applyFont="1" applyFill="1" applyBorder="1" applyAlignment="1" applyProtection="1">
      <alignment horizontal="center"/>
    </xf>
    <xf numFmtId="0" fontId="5" fillId="10" borderId="42" xfId="0" applyFont="1" applyFill="1" applyBorder="1" applyAlignment="1" applyProtection="1">
      <alignment horizontal="center"/>
    </xf>
    <xf numFmtId="0" fontId="5" fillId="10" borderId="0" xfId="0" applyFont="1" applyFill="1" applyBorder="1" applyAlignment="1" applyProtection="1">
      <alignment horizontal="center"/>
    </xf>
    <xf numFmtId="10" fontId="5" fillId="10" borderId="0" xfId="0" applyNumberFormat="1" applyFont="1" applyFill="1" applyBorder="1" applyAlignment="1" applyProtection="1">
      <alignment horizontal="center"/>
    </xf>
    <xf numFmtId="0" fontId="5" fillId="22" borderId="42" xfId="0" applyFont="1" applyFill="1" applyBorder="1" applyAlignment="1" applyProtection="1">
      <alignment horizontal="center"/>
    </xf>
    <xf numFmtId="0" fontId="5" fillId="22" borderId="0" xfId="0" applyFont="1" applyFill="1" applyBorder="1" applyAlignment="1" applyProtection="1">
      <alignment horizontal="center"/>
    </xf>
    <xf numFmtId="10" fontId="5" fillId="22" borderId="0" xfId="0" applyNumberFormat="1" applyFont="1" applyFill="1" applyBorder="1" applyAlignment="1" applyProtection="1">
      <alignment horizontal="center"/>
    </xf>
    <xf numFmtId="0" fontId="5" fillId="14" borderId="26" xfId="0" applyFont="1" applyFill="1" applyBorder="1" applyAlignment="1" applyProtection="1">
      <alignment horizontal="center"/>
    </xf>
    <xf numFmtId="0" fontId="5" fillId="14" borderId="0" xfId="0" applyFont="1" applyFill="1" applyBorder="1" applyAlignment="1" applyProtection="1">
      <alignment horizontal="center"/>
    </xf>
    <xf numFmtId="0" fontId="11" fillId="7" borderId="16" xfId="0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1" fillId="7" borderId="13" xfId="0" applyFont="1" applyFill="1" applyBorder="1" applyAlignment="1" applyProtection="1">
      <alignment horizontal="center" vertical="center" wrapText="1"/>
    </xf>
    <xf numFmtId="0" fontId="24" fillId="15" borderId="13" xfId="0" applyFont="1" applyFill="1" applyBorder="1" applyAlignment="1" applyProtection="1">
      <alignment horizontal="center" vertical="center" wrapText="1"/>
    </xf>
    <xf numFmtId="0" fontId="24" fillId="15" borderId="16" xfId="0" applyFont="1" applyFill="1" applyBorder="1" applyAlignment="1" applyProtection="1">
      <alignment horizontal="center" vertical="center" wrapText="1"/>
    </xf>
    <xf numFmtId="0" fontId="5" fillId="14" borderId="40" xfId="0" applyFont="1" applyFill="1" applyBorder="1" applyAlignment="1" applyProtection="1">
      <alignment horizontal="center"/>
    </xf>
    <xf numFmtId="0" fontId="5" fillId="14" borderId="42" xfId="0" applyFont="1" applyFill="1" applyBorder="1" applyAlignment="1" applyProtection="1">
      <alignment horizontal="center"/>
    </xf>
    <xf numFmtId="0" fontId="24" fillId="15" borderId="30" xfId="0" applyFont="1" applyFill="1" applyBorder="1" applyAlignment="1" applyProtection="1">
      <alignment horizontal="center" vertical="center" wrapText="1"/>
    </xf>
    <xf numFmtId="0" fontId="24" fillId="15" borderId="26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 applyProtection="1">
      <alignment horizontal="center" vertical="center"/>
    </xf>
    <xf numFmtId="0" fontId="5" fillId="9" borderId="6" xfId="0" applyFont="1" applyFill="1" applyBorder="1" applyAlignment="1" applyProtection="1">
      <alignment horizontal="center" vertical="center"/>
    </xf>
    <xf numFmtId="0" fontId="7" fillId="7" borderId="22" xfId="0" applyFont="1" applyFill="1" applyBorder="1" applyAlignment="1" applyProtection="1">
      <alignment horizontal="left" vertical="center" wrapText="1" indent="1"/>
    </xf>
    <xf numFmtId="0" fontId="7" fillId="7" borderId="23" xfId="0" applyFont="1" applyFill="1" applyBorder="1" applyAlignment="1" applyProtection="1">
      <alignment horizontal="left" vertical="center" wrapText="1" indent="1"/>
    </xf>
    <xf numFmtId="0" fontId="7" fillId="7" borderId="24" xfId="0" applyFont="1" applyFill="1" applyBorder="1" applyAlignment="1" applyProtection="1">
      <alignment horizontal="left" vertical="center" wrapText="1" indent="1"/>
    </xf>
    <xf numFmtId="0" fontId="11" fillId="16" borderId="4" xfId="0" applyFont="1" applyFill="1" applyBorder="1" applyAlignment="1" applyProtection="1">
      <alignment horizontal="center" vertical="center" wrapText="1"/>
    </xf>
    <xf numFmtId="0" fontId="11" fillId="16" borderId="7" xfId="0" applyFont="1" applyFill="1" applyBorder="1" applyAlignment="1" applyProtection="1">
      <alignment horizontal="center" vertical="center" wrapText="1"/>
    </xf>
    <xf numFmtId="0" fontId="11" fillId="16" borderId="9" xfId="0" applyFont="1" applyFill="1" applyBorder="1" applyAlignment="1" applyProtection="1">
      <alignment horizontal="center" vertical="center" wrapText="1"/>
    </xf>
    <xf numFmtId="0" fontId="7" fillId="25" borderId="22" xfId="0" applyFont="1" applyFill="1" applyBorder="1" applyAlignment="1" applyProtection="1">
      <alignment horizontal="left" vertical="center" wrapText="1"/>
    </xf>
    <xf numFmtId="0" fontId="7" fillId="25" borderId="23" xfId="0" applyFont="1" applyFill="1" applyBorder="1" applyAlignment="1" applyProtection="1">
      <alignment horizontal="left" vertical="center"/>
    </xf>
    <xf numFmtId="0" fontId="7" fillId="25" borderId="24" xfId="0" applyFont="1" applyFill="1" applyBorder="1" applyAlignment="1" applyProtection="1">
      <alignment horizontal="left" vertical="center"/>
    </xf>
    <xf numFmtId="0" fontId="7" fillId="16" borderId="32" xfId="0" applyFont="1" applyFill="1" applyBorder="1" applyAlignment="1" applyProtection="1">
      <alignment horizontal="left" vertical="center" wrapText="1"/>
    </xf>
    <xf numFmtId="0" fontId="7" fillId="16" borderId="33" xfId="0" applyFont="1" applyFill="1" applyBorder="1" applyAlignment="1" applyProtection="1">
      <alignment horizontal="left" vertical="center"/>
    </xf>
    <xf numFmtId="0" fontId="7" fillId="16" borderId="34" xfId="0" applyFont="1" applyFill="1" applyBorder="1" applyAlignment="1" applyProtection="1">
      <alignment horizontal="left" vertical="center"/>
    </xf>
    <xf numFmtId="0" fontId="11" fillId="16" borderId="12" xfId="0" applyFont="1" applyFill="1" applyBorder="1" applyAlignment="1" applyProtection="1">
      <alignment horizontal="center" vertical="center" wrapText="1"/>
    </xf>
    <xf numFmtId="0" fontId="11" fillId="17" borderId="4" xfId="0" applyFont="1" applyFill="1" applyBorder="1" applyAlignment="1" applyProtection="1">
      <alignment horizontal="center" vertical="center" wrapText="1"/>
    </xf>
    <xf numFmtId="0" fontId="11" fillId="17" borderId="7" xfId="0" applyFont="1" applyFill="1" applyBorder="1" applyAlignment="1" applyProtection="1">
      <alignment horizontal="center" vertical="center" wrapText="1"/>
    </xf>
    <xf numFmtId="0" fontId="11" fillId="17" borderId="9" xfId="0" applyFont="1" applyFill="1" applyBorder="1" applyAlignment="1" applyProtection="1">
      <alignment horizontal="center" vertical="center" wrapText="1"/>
    </xf>
    <xf numFmtId="0" fontId="11" fillId="7" borderId="19" xfId="0" applyFont="1" applyFill="1" applyBorder="1" applyAlignment="1" applyProtection="1">
      <alignment horizontal="center" vertical="center" wrapText="1"/>
    </xf>
    <xf numFmtId="0" fontId="11" fillId="7" borderId="7" xfId="0" applyFont="1" applyFill="1" applyBorder="1" applyAlignment="1" applyProtection="1">
      <alignment horizontal="center" vertical="center" wrapText="1"/>
    </xf>
    <xf numFmtId="0" fontId="11" fillId="7" borderId="9" xfId="0" applyFont="1" applyFill="1" applyBorder="1" applyAlignment="1" applyProtection="1">
      <alignment horizontal="center" vertical="center" wrapText="1"/>
    </xf>
    <xf numFmtId="0" fontId="10" fillId="17" borderId="22" xfId="0" applyFont="1" applyFill="1" applyBorder="1" applyAlignment="1" applyProtection="1">
      <alignment horizontal="left" vertical="center" wrapText="1"/>
    </xf>
    <xf numFmtId="0" fontId="7" fillId="17" borderId="23" xfId="0" applyFont="1" applyFill="1" applyBorder="1" applyAlignment="1" applyProtection="1">
      <alignment horizontal="left" vertical="center"/>
    </xf>
    <xf numFmtId="0" fontId="7" fillId="17" borderId="24" xfId="0" applyFont="1" applyFill="1" applyBorder="1" applyAlignment="1" applyProtection="1">
      <alignment horizontal="left" vertical="center"/>
    </xf>
  </cellXfs>
  <cellStyles count="7">
    <cellStyle name="40% - تمييز1" xfId="3" builtinId="31"/>
    <cellStyle name="Normal" xfId="0" builtinId="0"/>
    <cellStyle name="Percent" xfId="6" builtinId="5"/>
    <cellStyle name="تمييز2" xfId="4" builtinId="33"/>
    <cellStyle name="تمييز3" xfId="5" builtinId="37"/>
    <cellStyle name="جيد" xfId="1" builtinId="26"/>
    <cellStyle name="محايد" xfId="2" builtinId="28"/>
  </cellStyles>
  <dxfs count="0"/>
  <tableStyles count="0" defaultTableStyle="TableStyleMedium2" defaultPivotStyle="PivotStyleLight16"/>
  <colors>
    <mruColors>
      <color rgb="FFFFEBEB"/>
      <color rgb="FFF5EADF"/>
      <color rgb="FFEED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49-45E8-88E4-6CA9B4A9634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E8-494F-8B64-4DF91A7FAE4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3E8-494F-8B64-4DF91A7FAE4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E8-494F-8B64-4DF91A7FAE4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749-45E8-88E4-6CA9B4A9634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3E8-494F-8B64-4DF91A7FAE4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3E8-494F-8B64-4DF91A7FAE4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749-45E8-88E4-6CA9B4A9634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3E8-494F-8B64-4DF91A7FAE4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3E8-494F-8B64-4DF91A7FAE4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749-45E8-88E4-6CA9B4A9634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3E8-494F-8B64-4DF91A7FAE4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3E8-494F-8B64-4DF91A7FAE47}"/>
              </c:ext>
            </c:extLst>
          </c:dPt>
          <c:dLbls>
            <c:txPr>
              <a:bodyPr/>
              <a:lstStyle/>
              <a:p>
                <a:pPr>
                  <a:defRPr sz="1400"/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SMCI!$C$2:$O$2</c:f>
              <c:strCache>
                <c:ptCount val="11"/>
                <c:pt idx="0">
                  <c:v>Standardized</c:v>
                </c:pt>
                <c:pt idx="4">
                  <c:v>Measure</c:v>
                </c:pt>
                <c:pt idx="7">
                  <c:v>Control</c:v>
                </c:pt>
                <c:pt idx="10">
                  <c:v>Improve</c:v>
                </c:pt>
              </c:strCache>
            </c:strRef>
          </c:cat>
          <c:val>
            <c:numRef>
              <c:f>SMCI!$C$21:$O$21</c:f>
              <c:numCache>
                <c:formatCode>0.00%</c:formatCode>
                <c:ptCount val="13"/>
                <c:pt idx="0">
                  <c:v>0.625</c:v>
                </c:pt>
                <c:pt idx="4">
                  <c:v>0.5</c:v>
                </c:pt>
                <c:pt idx="7">
                  <c:v>0.3611111111111111</c:v>
                </c:pt>
                <c:pt idx="10">
                  <c:v>0.27777777777777779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35-439C-BB38-CAF326A14E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3115392"/>
        <c:axId val="143116928"/>
      </c:barChart>
      <c:catAx>
        <c:axId val="14311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3116928"/>
        <c:crosses val="autoZero"/>
        <c:auto val="1"/>
        <c:lblAlgn val="ctr"/>
        <c:lblOffset val="100"/>
        <c:tickMarkSkip val="1"/>
        <c:noMultiLvlLbl val="0"/>
      </c:catAx>
      <c:valAx>
        <c:axId val="1431169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43115392"/>
        <c:crosses val="autoZero"/>
        <c:crossBetween val="between"/>
      </c:valAx>
      <c:spPr>
        <a:noFill/>
        <a:ln cap="flat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By Domain</a:t>
            </a:r>
            <a:endParaRPr lang="ar-SA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DD-4C66-9F3C-7A258AF9A64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42B-4DE4-8276-B74B62DB8E9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DD-4C66-9F3C-7A258AF9A64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Activities!$K$10:$N$10</c:f>
              <c:strCache>
                <c:ptCount val="4"/>
                <c:pt idx="0">
                  <c:v>Project</c:v>
                </c:pt>
                <c:pt idx="1">
                  <c:v>Program</c:v>
                </c:pt>
                <c:pt idx="2">
                  <c:v>Portfolio</c:v>
                </c:pt>
                <c:pt idx="3">
                  <c:v>OE's</c:v>
                </c:pt>
              </c:strCache>
            </c:strRef>
          </c:cat>
          <c:val>
            <c:numRef>
              <c:f>Activities!$K$11:$N$11</c:f>
              <c:numCache>
                <c:formatCode>0.00%</c:formatCode>
                <c:ptCount val="4"/>
                <c:pt idx="0">
                  <c:v>0.48255319148936165</c:v>
                </c:pt>
                <c:pt idx="1">
                  <c:v>0.43333333333333335</c:v>
                </c:pt>
                <c:pt idx="2">
                  <c:v>0.44615384615384612</c:v>
                </c:pt>
                <c:pt idx="3">
                  <c:v>0.30461538461538457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A3-45B4-BE17-9A9F7E098B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44263808"/>
        <c:axId val="144284672"/>
      </c:barChart>
      <c:catAx>
        <c:axId val="14426380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4284672"/>
        <c:crosses val="autoZero"/>
        <c:auto val="1"/>
        <c:lblAlgn val="ctr"/>
        <c:lblOffset val="100"/>
        <c:noMultiLvlLbl val="0"/>
      </c:catAx>
      <c:valAx>
        <c:axId val="144284672"/>
        <c:scaling>
          <c:orientation val="minMax"/>
        </c:scaling>
        <c:delete val="1"/>
        <c:axPos val="r"/>
        <c:numFmt formatCode="0.00%" sourceLinked="1"/>
        <c:majorTickMark val="none"/>
        <c:minorTickMark val="none"/>
        <c:tickLblPos val="nextTo"/>
        <c:crossAx val="14426380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15</xdr:col>
      <xdr:colOff>533401</xdr:colOff>
      <xdr:row>41</xdr:row>
      <xdr:rowOff>95696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820400" cy="7515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23370</xdr:colOff>
      <xdr:row>21</xdr:row>
      <xdr:rowOff>27216</xdr:rowOff>
    </xdr:from>
    <xdr:to>
      <xdr:col>8</xdr:col>
      <xdr:colOff>517072</xdr:colOff>
      <xdr:row>38</xdr:row>
      <xdr:rowOff>119744</xdr:rowOff>
    </xdr:to>
    <xdr:graphicFrame macro="">
      <xdr:nvGraphicFramePr>
        <xdr:cNvPr id="2" name="مخطط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551088</xdr:colOff>
      <xdr:row>21</xdr:row>
      <xdr:rowOff>34018</xdr:rowOff>
    </xdr:from>
    <xdr:to>
      <xdr:col>14</xdr:col>
      <xdr:colOff>945696</xdr:colOff>
      <xdr:row>38</xdr:row>
      <xdr:rowOff>130629</xdr:rowOff>
    </xdr:to>
    <xdr:graphicFrame macro="">
      <xdr:nvGraphicFramePr>
        <xdr:cNvPr id="3" name="مخطط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Q8" sqref="Q8"/>
    </sheetView>
  </sheetViews>
  <sheetFormatPr defaultRowHeight="13.8" x14ac:dyDescent="0.25"/>
  <sheetData/>
  <sheetProtection password="B927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2"/>
  <sheetViews>
    <sheetView showGridLines="0" showRowColHeaders="0" tabSelected="1" zoomScale="70" zoomScaleNormal="70" workbookViewId="0">
      <pane ySplit="4" topLeftCell="A5" activePane="bottomLeft" state="frozen"/>
      <selection pane="bottomLeft" activeCell="A36" sqref="A36"/>
    </sheetView>
  </sheetViews>
  <sheetFormatPr defaultColWidth="9" defaultRowHeight="13.8" x14ac:dyDescent="0.25"/>
  <cols>
    <col min="1" max="1" width="19" style="95" customWidth="1"/>
    <col min="2" max="2" width="37.5" style="13" customWidth="1"/>
    <col min="3" max="15" width="12.59765625" style="13" customWidth="1"/>
    <col min="16" max="16" width="17.296875" style="13" customWidth="1"/>
    <col min="17" max="25" width="9" style="13" hidden="1" customWidth="1"/>
    <col min="26" max="26" width="0" style="13" hidden="1" customWidth="1"/>
    <col min="27" max="16384" width="9" style="13"/>
  </cols>
  <sheetData>
    <row r="1" spans="1:24" ht="6.45" customHeight="1" thickBot="1" x14ac:dyDescent="0.25"/>
    <row r="2" spans="1:24" s="97" customFormat="1" ht="23.85" customHeight="1" x14ac:dyDescent="0.25">
      <c r="A2" s="188" t="s">
        <v>190</v>
      </c>
      <c r="B2" s="192" t="s">
        <v>191</v>
      </c>
      <c r="C2" s="194" t="s">
        <v>0</v>
      </c>
      <c r="D2" s="195"/>
      <c r="E2" s="195"/>
      <c r="F2" s="196"/>
      <c r="G2" s="160" t="s">
        <v>1</v>
      </c>
      <c r="H2" s="161"/>
      <c r="I2" s="162"/>
      <c r="J2" s="163" t="s">
        <v>2</v>
      </c>
      <c r="K2" s="164"/>
      <c r="L2" s="165"/>
      <c r="M2" s="166" t="s">
        <v>3</v>
      </c>
      <c r="N2" s="167"/>
      <c r="O2" s="168"/>
      <c r="P2" s="96"/>
      <c r="Q2" s="97" t="s">
        <v>7</v>
      </c>
    </row>
    <row r="3" spans="1:24" s="102" customFormat="1" ht="50.25" customHeight="1" x14ac:dyDescent="0.25">
      <c r="A3" s="189"/>
      <c r="B3" s="193"/>
      <c r="C3" s="98" t="s">
        <v>177</v>
      </c>
      <c r="D3" s="99" t="s">
        <v>178</v>
      </c>
      <c r="E3" s="99" t="s">
        <v>179</v>
      </c>
      <c r="F3" s="100" t="s">
        <v>180</v>
      </c>
      <c r="G3" s="98" t="s">
        <v>181</v>
      </c>
      <c r="H3" s="99" t="s">
        <v>182</v>
      </c>
      <c r="I3" s="100" t="s">
        <v>192</v>
      </c>
      <c r="J3" s="98" t="s">
        <v>183</v>
      </c>
      <c r="K3" s="99" t="s">
        <v>184</v>
      </c>
      <c r="L3" s="100" t="s">
        <v>185</v>
      </c>
      <c r="M3" s="98" t="s">
        <v>186</v>
      </c>
      <c r="N3" s="99" t="s">
        <v>187</v>
      </c>
      <c r="O3" s="100" t="s">
        <v>188</v>
      </c>
      <c r="P3" s="101"/>
    </row>
    <row r="4" spans="1:24" s="104" customFormat="1" ht="82.5" customHeight="1" thickBot="1" x14ac:dyDescent="0.3">
      <c r="A4" s="189"/>
      <c r="B4" s="193"/>
      <c r="C4" s="125" t="s">
        <v>165</v>
      </c>
      <c r="D4" s="126" t="s">
        <v>166</v>
      </c>
      <c r="E4" s="126" t="s">
        <v>167</v>
      </c>
      <c r="F4" s="127" t="s">
        <v>168</v>
      </c>
      <c r="G4" s="128" t="s">
        <v>169</v>
      </c>
      <c r="H4" s="129" t="s">
        <v>170</v>
      </c>
      <c r="I4" s="130" t="s">
        <v>193</v>
      </c>
      <c r="J4" s="131" t="s">
        <v>171</v>
      </c>
      <c r="K4" s="132" t="s">
        <v>172</v>
      </c>
      <c r="L4" s="133" t="s">
        <v>173</v>
      </c>
      <c r="M4" s="134" t="s">
        <v>174</v>
      </c>
      <c r="N4" s="135" t="s">
        <v>175</v>
      </c>
      <c r="O4" s="136" t="s">
        <v>176</v>
      </c>
      <c r="P4" s="103"/>
    </row>
    <row r="5" spans="1:24" s="97" customFormat="1" ht="39.450000000000003" customHeight="1" x14ac:dyDescent="0.25">
      <c r="A5" s="187" t="s">
        <v>494</v>
      </c>
      <c r="B5" s="105" t="s">
        <v>483</v>
      </c>
      <c r="C5" s="71" t="s">
        <v>4</v>
      </c>
      <c r="D5" s="72" t="s">
        <v>4</v>
      </c>
      <c r="E5" s="72" t="s">
        <v>4</v>
      </c>
      <c r="F5" s="72" t="s">
        <v>4</v>
      </c>
      <c r="G5" s="73" t="s">
        <v>4</v>
      </c>
      <c r="H5" s="73" t="s">
        <v>4</v>
      </c>
      <c r="I5" s="73" t="s">
        <v>4</v>
      </c>
      <c r="J5" s="74" t="s">
        <v>4</v>
      </c>
      <c r="K5" s="74" t="s">
        <v>4</v>
      </c>
      <c r="L5" s="74" t="s">
        <v>4</v>
      </c>
      <c r="M5" s="75" t="s">
        <v>4</v>
      </c>
      <c r="N5" s="75" t="s">
        <v>4</v>
      </c>
      <c r="O5" s="76" t="s">
        <v>5</v>
      </c>
      <c r="P5" s="106"/>
      <c r="Q5" s="97">
        <f>COUNTIF(C5:O5,"Yes")</f>
        <v>12</v>
      </c>
      <c r="U5" s="97">
        <f>COUNTIF(C5:O9,"Yes")</f>
        <v>39</v>
      </c>
      <c r="V5" s="97">
        <v>65</v>
      </c>
      <c r="W5" s="123">
        <f>U5/V5</f>
        <v>0.6</v>
      </c>
      <c r="X5" s="123">
        <f>W5*0.4</f>
        <v>0.24</v>
      </c>
    </row>
    <row r="6" spans="1:24" s="97" customFormat="1" ht="39.450000000000003" customHeight="1" x14ac:dyDescent="0.25">
      <c r="A6" s="185"/>
      <c r="B6" s="146" t="s">
        <v>484</v>
      </c>
      <c r="C6" s="83" t="s">
        <v>4</v>
      </c>
      <c r="D6" s="84" t="s">
        <v>4</v>
      </c>
      <c r="E6" s="84" t="s">
        <v>4</v>
      </c>
      <c r="F6" s="84" t="s">
        <v>4</v>
      </c>
      <c r="G6" s="85" t="s">
        <v>4</v>
      </c>
      <c r="H6" s="85" t="s">
        <v>4</v>
      </c>
      <c r="I6" s="85" t="s">
        <v>5</v>
      </c>
      <c r="J6" s="86" t="s">
        <v>5</v>
      </c>
      <c r="K6" s="86" t="s">
        <v>5</v>
      </c>
      <c r="L6" s="86" t="s">
        <v>5</v>
      </c>
      <c r="M6" s="87" t="s">
        <v>5</v>
      </c>
      <c r="N6" s="87" t="s">
        <v>5</v>
      </c>
      <c r="O6" s="88" t="s">
        <v>5</v>
      </c>
      <c r="P6" s="106"/>
      <c r="Q6" s="97">
        <f t="shared" ref="Q6:Q16" si="0">COUNTIF(C6:O6,"Yes")</f>
        <v>6</v>
      </c>
    </row>
    <row r="7" spans="1:24" s="97" customFormat="1" ht="39.450000000000003" customHeight="1" x14ac:dyDescent="0.25">
      <c r="A7" s="185"/>
      <c r="B7" s="146" t="s">
        <v>485</v>
      </c>
      <c r="C7" s="83" t="s">
        <v>4</v>
      </c>
      <c r="D7" s="84" t="s">
        <v>4</v>
      </c>
      <c r="E7" s="84" t="s">
        <v>4</v>
      </c>
      <c r="F7" s="84" t="s">
        <v>4</v>
      </c>
      <c r="G7" s="85" t="s">
        <v>4</v>
      </c>
      <c r="H7" s="85" t="s">
        <v>4</v>
      </c>
      <c r="I7" s="85" t="s">
        <v>5</v>
      </c>
      <c r="J7" s="86" t="s">
        <v>5</v>
      </c>
      <c r="K7" s="86" t="s">
        <v>5</v>
      </c>
      <c r="L7" s="86" t="s">
        <v>5</v>
      </c>
      <c r="M7" s="87" t="s">
        <v>5</v>
      </c>
      <c r="N7" s="87" t="s">
        <v>5</v>
      </c>
      <c r="O7" s="88" t="s">
        <v>5</v>
      </c>
      <c r="P7" s="106"/>
      <c r="Q7" s="97">
        <f t="shared" si="0"/>
        <v>6</v>
      </c>
      <c r="R7" s="108" t="s">
        <v>199</v>
      </c>
      <c r="S7" s="108" t="s">
        <v>200</v>
      </c>
    </row>
    <row r="8" spans="1:24" s="97" customFormat="1" ht="39.450000000000003" customHeight="1" x14ac:dyDescent="0.25">
      <c r="A8" s="185"/>
      <c r="B8" s="146" t="s">
        <v>486</v>
      </c>
      <c r="C8" s="83" t="s">
        <v>5</v>
      </c>
      <c r="D8" s="84" t="s">
        <v>5</v>
      </c>
      <c r="E8" s="84" t="s">
        <v>5</v>
      </c>
      <c r="F8" s="84" t="s">
        <v>5</v>
      </c>
      <c r="G8" s="85" t="s">
        <v>5</v>
      </c>
      <c r="H8" s="85" t="s">
        <v>5</v>
      </c>
      <c r="I8" s="85" t="s">
        <v>4</v>
      </c>
      <c r="J8" s="86" t="s">
        <v>4</v>
      </c>
      <c r="K8" s="86" t="s">
        <v>4</v>
      </c>
      <c r="L8" s="86" t="s">
        <v>4</v>
      </c>
      <c r="M8" s="87" t="s">
        <v>4</v>
      </c>
      <c r="N8" s="87" t="s">
        <v>4</v>
      </c>
      <c r="O8" s="88" t="s">
        <v>4</v>
      </c>
      <c r="P8" s="106"/>
      <c r="Q8" s="97">
        <f t="shared" si="0"/>
        <v>7</v>
      </c>
    </row>
    <row r="9" spans="1:24" s="97" customFormat="1" ht="39.450000000000003" customHeight="1" thickBot="1" x14ac:dyDescent="0.3">
      <c r="A9" s="186"/>
      <c r="B9" s="147" t="s">
        <v>251</v>
      </c>
      <c r="C9" s="89" t="s">
        <v>5</v>
      </c>
      <c r="D9" s="90" t="s">
        <v>4</v>
      </c>
      <c r="E9" s="90" t="s">
        <v>5</v>
      </c>
      <c r="F9" s="90" t="s">
        <v>4</v>
      </c>
      <c r="G9" s="91" t="s">
        <v>4</v>
      </c>
      <c r="H9" s="91" t="s">
        <v>4</v>
      </c>
      <c r="I9" s="91" t="s">
        <v>5</v>
      </c>
      <c r="J9" s="92" t="s">
        <v>4</v>
      </c>
      <c r="K9" s="92" t="s">
        <v>5</v>
      </c>
      <c r="L9" s="92" t="s">
        <v>4</v>
      </c>
      <c r="M9" s="93" t="s">
        <v>5</v>
      </c>
      <c r="N9" s="93" t="s">
        <v>4</v>
      </c>
      <c r="O9" s="94" t="s">
        <v>4</v>
      </c>
      <c r="P9" s="106"/>
      <c r="R9" s="97">
        <f>COUNTIF($C$5:$O$9,"Yes")</f>
        <v>39</v>
      </c>
      <c r="S9" s="97">
        <f>13*5</f>
        <v>65</v>
      </c>
      <c r="T9" s="110">
        <f>R9/S9</f>
        <v>0.6</v>
      </c>
    </row>
    <row r="10" spans="1:24" s="97" customFormat="1" ht="39.450000000000003" customHeight="1" x14ac:dyDescent="0.25">
      <c r="A10" s="185" t="s">
        <v>495</v>
      </c>
      <c r="B10" s="107" t="s">
        <v>487</v>
      </c>
      <c r="C10" s="71" t="s">
        <v>5</v>
      </c>
      <c r="D10" s="72" t="s">
        <v>5</v>
      </c>
      <c r="E10" s="72" t="s">
        <v>5</v>
      </c>
      <c r="F10" s="72" t="s">
        <v>5</v>
      </c>
      <c r="G10" s="73" t="s">
        <v>5</v>
      </c>
      <c r="H10" s="73" t="s">
        <v>5</v>
      </c>
      <c r="I10" s="73" t="s">
        <v>5</v>
      </c>
      <c r="J10" s="74" t="s">
        <v>5</v>
      </c>
      <c r="K10" s="74" t="s">
        <v>5</v>
      </c>
      <c r="L10" s="74" t="s">
        <v>5</v>
      </c>
      <c r="M10" s="75" t="s">
        <v>5</v>
      </c>
      <c r="N10" s="75" t="s">
        <v>5</v>
      </c>
      <c r="O10" s="76" t="s">
        <v>5</v>
      </c>
      <c r="P10" s="106"/>
      <c r="Q10" s="97">
        <f t="shared" si="0"/>
        <v>0</v>
      </c>
    </row>
    <row r="11" spans="1:24" s="97" customFormat="1" ht="39.450000000000003" customHeight="1" x14ac:dyDescent="0.25">
      <c r="A11" s="185"/>
      <c r="B11" s="107" t="s">
        <v>488</v>
      </c>
      <c r="C11" s="83" t="s">
        <v>4</v>
      </c>
      <c r="D11" s="84" t="s">
        <v>4</v>
      </c>
      <c r="E11" s="84" t="s">
        <v>4</v>
      </c>
      <c r="F11" s="84" t="s">
        <v>4</v>
      </c>
      <c r="G11" s="85" t="s">
        <v>4</v>
      </c>
      <c r="H11" s="85" t="s">
        <v>4</v>
      </c>
      <c r="I11" s="85" t="s">
        <v>5</v>
      </c>
      <c r="J11" s="86" t="s">
        <v>5</v>
      </c>
      <c r="K11" s="86" t="s">
        <v>5</v>
      </c>
      <c r="L11" s="86" t="s">
        <v>5</v>
      </c>
      <c r="M11" s="87" t="s">
        <v>5</v>
      </c>
      <c r="N11" s="87" t="s">
        <v>5</v>
      </c>
      <c r="O11" s="88" t="s">
        <v>5</v>
      </c>
      <c r="P11" s="106"/>
      <c r="Q11" s="97">
        <f t="shared" si="0"/>
        <v>6</v>
      </c>
    </row>
    <row r="12" spans="1:24" s="97" customFormat="1" ht="39.450000000000003" customHeight="1" thickBot="1" x14ac:dyDescent="0.3">
      <c r="A12" s="186"/>
      <c r="B12" s="109" t="s">
        <v>489</v>
      </c>
      <c r="C12" s="89" t="s">
        <v>4</v>
      </c>
      <c r="D12" s="90" t="s">
        <v>4</v>
      </c>
      <c r="E12" s="90" t="s">
        <v>4</v>
      </c>
      <c r="F12" s="90" t="s">
        <v>4</v>
      </c>
      <c r="G12" s="91" t="s">
        <v>4</v>
      </c>
      <c r="H12" s="91" t="s">
        <v>4</v>
      </c>
      <c r="I12" s="91" t="s">
        <v>5</v>
      </c>
      <c r="J12" s="92" t="s">
        <v>5</v>
      </c>
      <c r="K12" s="92" t="s">
        <v>4</v>
      </c>
      <c r="L12" s="92" t="s">
        <v>5</v>
      </c>
      <c r="M12" s="93" t="s">
        <v>5</v>
      </c>
      <c r="N12" s="93" t="s">
        <v>5</v>
      </c>
      <c r="O12" s="94" t="s">
        <v>5</v>
      </c>
      <c r="P12" s="106"/>
      <c r="R12" s="97">
        <f>COUNTIF($C$10:$O$12,"Yes")</f>
        <v>13</v>
      </c>
      <c r="S12" s="97">
        <f>13*3</f>
        <v>39</v>
      </c>
      <c r="T12" s="110">
        <f>R12/S12</f>
        <v>0.33333333333333331</v>
      </c>
    </row>
    <row r="13" spans="1:24" s="97" customFormat="1" ht="39.450000000000003" customHeight="1" x14ac:dyDescent="0.25">
      <c r="A13" s="187" t="s">
        <v>496</v>
      </c>
      <c r="B13" s="105" t="s">
        <v>490</v>
      </c>
      <c r="C13" s="77" t="s">
        <v>5</v>
      </c>
      <c r="D13" s="78" t="s">
        <v>5</v>
      </c>
      <c r="E13" s="78" t="s">
        <v>5</v>
      </c>
      <c r="F13" s="78" t="s">
        <v>5</v>
      </c>
      <c r="G13" s="79" t="s">
        <v>5</v>
      </c>
      <c r="H13" s="79" t="s">
        <v>5</v>
      </c>
      <c r="I13" s="79" t="s">
        <v>5</v>
      </c>
      <c r="J13" s="80" t="s">
        <v>5</v>
      </c>
      <c r="K13" s="80" t="s">
        <v>4</v>
      </c>
      <c r="L13" s="80" t="s">
        <v>5</v>
      </c>
      <c r="M13" s="81" t="s">
        <v>5</v>
      </c>
      <c r="N13" s="81" t="s">
        <v>5</v>
      </c>
      <c r="O13" s="82" t="s">
        <v>5</v>
      </c>
      <c r="P13" s="106"/>
      <c r="Q13" s="97">
        <f t="shared" si="0"/>
        <v>1</v>
      </c>
    </row>
    <row r="14" spans="1:24" s="97" customFormat="1" ht="39.450000000000003" customHeight="1" x14ac:dyDescent="0.25">
      <c r="A14" s="185"/>
      <c r="B14" s="107" t="s">
        <v>491</v>
      </c>
      <c r="C14" s="83" t="s">
        <v>5</v>
      </c>
      <c r="D14" s="84" t="s">
        <v>5</v>
      </c>
      <c r="E14" s="84" t="s">
        <v>5</v>
      </c>
      <c r="F14" s="84" t="s">
        <v>5</v>
      </c>
      <c r="G14" s="85" t="s">
        <v>5</v>
      </c>
      <c r="H14" s="85" t="s">
        <v>5</v>
      </c>
      <c r="I14" s="85" t="s">
        <v>5</v>
      </c>
      <c r="J14" s="86" t="s">
        <v>5</v>
      </c>
      <c r="K14" s="86" t="s">
        <v>4</v>
      </c>
      <c r="L14" s="86" t="s">
        <v>4</v>
      </c>
      <c r="M14" s="87" t="s">
        <v>4</v>
      </c>
      <c r="N14" s="87" t="s">
        <v>5</v>
      </c>
      <c r="O14" s="88" t="s">
        <v>5</v>
      </c>
      <c r="P14" s="106"/>
      <c r="Q14" s="97">
        <f t="shared" si="0"/>
        <v>3</v>
      </c>
    </row>
    <row r="15" spans="1:24" s="97" customFormat="1" ht="39.450000000000003" customHeight="1" x14ac:dyDescent="0.25">
      <c r="A15" s="185"/>
      <c r="B15" s="107" t="s">
        <v>492</v>
      </c>
      <c r="C15" s="83" t="s">
        <v>4</v>
      </c>
      <c r="D15" s="84" t="s">
        <v>4</v>
      </c>
      <c r="E15" s="84" t="s">
        <v>4</v>
      </c>
      <c r="F15" s="84" t="s">
        <v>4</v>
      </c>
      <c r="G15" s="85" t="s">
        <v>4</v>
      </c>
      <c r="H15" s="85" t="s">
        <v>4</v>
      </c>
      <c r="I15" s="85" t="s">
        <v>5</v>
      </c>
      <c r="J15" s="86" t="s">
        <v>5</v>
      </c>
      <c r="K15" s="86" t="s">
        <v>4</v>
      </c>
      <c r="L15" s="86" t="s">
        <v>5</v>
      </c>
      <c r="M15" s="87" t="s">
        <v>4</v>
      </c>
      <c r="N15" s="87" t="s">
        <v>4</v>
      </c>
      <c r="O15" s="88" t="s">
        <v>5</v>
      </c>
      <c r="P15" s="106"/>
      <c r="Q15" s="97">
        <f t="shared" si="0"/>
        <v>9</v>
      </c>
    </row>
    <row r="16" spans="1:24" s="97" customFormat="1" ht="39.450000000000003" customHeight="1" thickBot="1" x14ac:dyDescent="0.3">
      <c r="A16" s="186"/>
      <c r="B16" s="109" t="s">
        <v>493</v>
      </c>
      <c r="C16" s="89" t="s">
        <v>4</v>
      </c>
      <c r="D16" s="90" t="s">
        <v>4</v>
      </c>
      <c r="E16" s="90" t="s">
        <v>4</v>
      </c>
      <c r="F16" s="90" t="s">
        <v>4</v>
      </c>
      <c r="G16" s="91" t="s">
        <v>4</v>
      </c>
      <c r="H16" s="91" t="s">
        <v>4</v>
      </c>
      <c r="I16" s="91" t="s">
        <v>5</v>
      </c>
      <c r="J16" s="92" t="s">
        <v>5</v>
      </c>
      <c r="K16" s="92" t="s">
        <v>5</v>
      </c>
      <c r="L16" s="92" t="s">
        <v>5</v>
      </c>
      <c r="M16" s="93" t="s">
        <v>5</v>
      </c>
      <c r="N16" s="93" t="s">
        <v>5</v>
      </c>
      <c r="O16" s="94" t="s">
        <v>5</v>
      </c>
      <c r="P16" s="106"/>
      <c r="Q16" s="97">
        <f t="shared" si="0"/>
        <v>6</v>
      </c>
      <c r="R16" s="97">
        <f>COUNTIF($C$13:$O$16,"Yes")</f>
        <v>19</v>
      </c>
      <c r="S16" s="97">
        <f>13*4</f>
        <v>52</v>
      </c>
      <c r="T16" s="110">
        <f>R16/S16</f>
        <v>0.36538461538461536</v>
      </c>
    </row>
    <row r="17" spans="3:21" ht="5.4" customHeight="1" x14ac:dyDescent="0.25"/>
    <row r="18" spans="3:21" ht="5.4" customHeight="1" x14ac:dyDescent="0.25"/>
    <row r="19" spans="3:21" ht="15" hidden="1" x14ac:dyDescent="0.25">
      <c r="C19" s="190">
        <f>COUNTIF(C5:F16,"Yes")</f>
        <v>30</v>
      </c>
      <c r="D19" s="191"/>
      <c r="E19" s="191"/>
      <c r="F19" s="191"/>
      <c r="G19" s="177">
        <f>COUNTIF(G5:I16,"Yes")</f>
        <v>18</v>
      </c>
      <c r="H19" s="177"/>
      <c r="I19" s="177"/>
      <c r="J19" s="180">
        <f>COUNTIF(J5:L16,"Yes")</f>
        <v>13</v>
      </c>
      <c r="K19" s="180"/>
      <c r="L19" s="180"/>
      <c r="M19" s="169">
        <f>COUNTIF(M5:O16,"Yes")</f>
        <v>10</v>
      </c>
      <c r="N19" s="169"/>
      <c r="O19" s="170"/>
      <c r="R19" s="111">
        <f>SUM(Activities!G161,Activities!G143,Activities!G92,Activities!G49)</f>
        <v>65</v>
      </c>
      <c r="S19" s="111">
        <f>SUM(S4:S18)</f>
        <v>156</v>
      </c>
      <c r="T19" s="112">
        <f>R19/S19</f>
        <v>0.41666666666666669</v>
      </c>
    </row>
    <row r="20" spans="3:21" ht="14.25" hidden="1" x14ac:dyDescent="0.2">
      <c r="C20" s="183">
        <v>48</v>
      </c>
      <c r="D20" s="184"/>
      <c r="E20" s="184"/>
      <c r="F20" s="184"/>
      <c r="G20" s="178">
        <v>36</v>
      </c>
      <c r="H20" s="178"/>
      <c r="I20" s="178"/>
      <c r="J20" s="181">
        <v>36</v>
      </c>
      <c r="K20" s="181"/>
      <c r="L20" s="181"/>
      <c r="M20" s="173">
        <v>36</v>
      </c>
      <c r="N20" s="173"/>
      <c r="O20" s="174"/>
    </row>
    <row r="21" spans="3:21" ht="40.200000000000003" customHeight="1" x14ac:dyDescent="0.25">
      <c r="C21" s="175">
        <f>C19/C20</f>
        <v>0.625</v>
      </c>
      <c r="D21" s="176"/>
      <c r="E21" s="176"/>
      <c r="F21" s="176"/>
      <c r="G21" s="179">
        <f>G19/G20</f>
        <v>0.5</v>
      </c>
      <c r="H21" s="179"/>
      <c r="I21" s="179"/>
      <c r="J21" s="182">
        <f>J19/J20</f>
        <v>0.3611111111111111</v>
      </c>
      <c r="K21" s="182"/>
      <c r="L21" s="182"/>
      <c r="M21" s="171">
        <f>M19/M20</f>
        <v>0.27777777777777779</v>
      </c>
      <c r="N21" s="171"/>
      <c r="O21" s="172"/>
      <c r="R21" s="113"/>
      <c r="U21" s="13" t="s">
        <v>497</v>
      </c>
    </row>
    <row r="22" spans="3:21" ht="14.25" x14ac:dyDescent="0.2">
      <c r="C22" s="11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15"/>
    </row>
    <row r="23" spans="3:21" ht="14.25" x14ac:dyDescent="0.2">
      <c r="C23" s="11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15"/>
    </row>
    <row r="24" spans="3:21" ht="14.25" x14ac:dyDescent="0.2">
      <c r="C24" s="11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15"/>
    </row>
    <row r="25" spans="3:21" ht="14.25" x14ac:dyDescent="0.2">
      <c r="C25" s="11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15"/>
    </row>
    <row r="26" spans="3:21" ht="14.25" x14ac:dyDescent="0.2">
      <c r="C26" s="11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15"/>
    </row>
    <row r="27" spans="3:21" ht="14.25" x14ac:dyDescent="0.2">
      <c r="C27" s="11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5"/>
    </row>
    <row r="28" spans="3:21" ht="14.25" x14ac:dyDescent="0.2">
      <c r="C28" s="11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15"/>
      <c r="S28" s="13" t="s">
        <v>10</v>
      </c>
    </row>
    <row r="29" spans="3:21" x14ac:dyDescent="0.25">
      <c r="C29" s="114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15"/>
      <c r="S29" s="13" t="s">
        <v>9</v>
      </c>
    </row>
    <row r="30" spans="3:21" x14ac:dyDescent="0.25">
      <c r="C30" s="114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15"/>
    </row>
    <row r="31" spans="3:21" x14ac:dyDescent="0.25">
      <c r="C31" s="11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15"/>
    </row>
    <row r="32" spans="3:21" x14ac:dyDescent="0.25">
      <c r="C32" s="114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15"/>
    </row>
    <row r="33" spans="3:19" x14ac:dyDescent="0.25">
      <c r="C33" s="11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15"/>
      <c r="S33" s="13" t="s">
        <v>11</v>
      </c>
    </row>
    <row r="34" spans="3:19" x14ac:dyDescent="0.25">
      <c r="C34" s="11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15"/>
    </row>
    <row r="35" spans="3:19" x14ac:dyDescent="0.25">
      <c r="C35" s="114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15"/>
    </row>
    <row r="36" spans="3:19" x14ac:dyDescent="0.25">
      <c r="C36" s="114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15"/>
    </row>
    <row r="37" spans="3:19" x14ac:dyDescent="0.25">
      <c r="C37" s="11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15"/>
    </row>
    <row r="38" spans="3:19" x14ac:dyDescent="0.25">
      <c r="C38" s="114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15"/>
    </row>
    <row r="39" spans="3:19" ht="21" customHeight="1" x14ac:dyDescent="0.25">
      <c r="C39" s="114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15"/>
    </row>
    <row r="40" spans="3:19" x14ac:dyDescent="0.25">
      <c r="C40" s="114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15"/>
    </row>
    <row r="41" spans="3:19" ht="22.5" customHeight="1" x14ac:dyDescent="0.25">
      <c r="C41" s="154">
        <f>AVERAGE(Activities!K11:N11)</f>
        <v>0.41666393889798142</v>
      </c>
      <c r="D41" s="155"/>
      <c r="E41" s="155"/>
      <c r="F41" s="155"/>
      <c r="G41" s="155"/>
      <c r="H41" s="155"/>
      <c r="I41" s="156"/>
      <c r="J41" s="148" t="s">
        <v>504</v>
      </c>
      <c r="K41" s="149"/>
      <c r="L41" s="149"/>
      <c r="M41" s="149"/>
      <c r="N41" s="149"/>
      <c r="O41" s="150"/>
    </row>
    <row r="42" spans="3:19" ht="34.799999999999997" customHeight="1" x14ac:dyDescent="0.25">
      <c r="C42" s="157"/>
      <c r="D42" s="158"/>
      <c r="E42" s="158"/>
      <c r="F42" s="158"/>
      <c r="G42" s="158"/>
      <c r="H42" s="158"/>
      <c r="I42" s="159"/>
      <c r="J42" s="151"/>
      <c r="K42" s="152"/>
      <c r="L42" s="152"/>
      <c r="M42" s="152"/>
      <c r="N42" s="152"/>
      <c r="O42" s="153"/>
    </row>
  </sheetData>
  <sheetProtection password="B927" sheet="1" objects="1" scenarios="1"/>
  <autoFilter ref="C4:O4"/>
  <mergeCells count="23">
    <mergeCell ref="A10:A12"/>
    <mergeCell ref="A13:A16"/>
    <mergeCell ref="A2:A4"/>
    <mergeCell ref="C19:F19"/>
    <mergeCell ref="B2:B4"/>
    <mergeCell ref="C2:F2"/>
    <mergeCell ref="A5:A9"/>
    <mergeCell ref="J41:O42"/>
    <mergeCell ref="C41:I42"/>
    <mergeCell ref="G2:I2"/>
    <mergeCell ref="J2:L2"/>
    <mergeCell ref="M2:O2"/>
    <mergeCell ref="M19:O19"/>
    <mergeCell ref="M21:O21"/>
    <mergeCell ref="M20:O20"/>
    <mergeCell ref="C21:F21"/>
    <mergeCell ref="G19:I19"/>
    <mergeCell ref="G20:I20"/>
    <mergeCell ref="G21:I21"/>
    <mergeCell ref="J19:L19"/>
    <mergeCell ref="J20:L20"/>
    <mergeCell ref="J21:L21"/>
    <mergeCell ref="C20:F20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ورقة2!$A$1:$A$2</xm:f>
          </x14:formula1>
          <xm:sqref>C5:O16 P5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9"/>
  <sheetViews>
    <sheetView workbookViewId="0">
      <selection activeCell="G14" sqref="G14"/>
    </sheetView>
  </sheetViews>
  <sheetFormatPr defaultRowHeight="13.8" x14ac:dyDescent="0.25"/>
  <cols>
    <col min="1" max="1" width="11.59765625" bestFit="1" customWidth="1"/>
  </cols>
  <sheetData>
    <row r="1" spans="1:6" x14ac:dyDescent="0.2">
      <c r="A1" t="s">
        <v>4</v>
      </c>
    </row>
    <row r="2" spans="1:6" x14ac:dyDescent="0.2">
      <c r="A2" t="s">
        <v>5</v>
      </c>
    </row>
    <row r="3" spans="1:6" x14ac:dyDescent="0.2">
      <c r="A3" t="s">
        <v>6</v>
      </c>
    </row>
    <row r="8" spans="1:6" x14ac:dyDescent="0.2">
      <c r="A8" s="3" t="s">
        <v>0</v>
      </c>
      <c r="B8" s="4" t="s">
        <v>1</v>
      </c>
      <c r="C8" s="5" t="s">
        <v>2</v>
      </c>
      <c r="D8" s="6" t="s">
        <v>3</v>
      </c>
      <c r="F8" s="1" t="s">
        <v>8</v>
      </c>
    </row>
    <row r="9" spans="1:6" s="2" customFormat="1" x14ac:dyDescent="0.2">
      <c r="A9" s="2">
        <v>4</v>
      </c>
      <c r="B9" s="2">
        <v>3</v>
      </c>
      <c r="C9" s="2">
        <v>3</v>
      </c>
      <c r="D9" s="2">
        <v>3</v>
      </c>
      <c r="F9" s="2">
        <f>SUM(A9:E9)</f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09"/>
  <sheetViews>
    <sheetView showGridLines="0" showRowColHeaders="0" zoomScale="80" zoomScaleNormal="80" workbookViewId="0">
      <selection activeCell="S4" sqref="S4"/>
    </sheetView>
  </sheetViews>
  <sheetFormatPr defaultColWidth="9" defaultRowHeight="13.8" x14ac:dyDescent="0.25"/>
  <cols>
    <col min="1" max="1" width="25.8984375" style="13" customWidth="1"/>
    <col min="2" max="2" width="55.19921875" style="13" bestFit="1" customWidth="1"/>
    <col min="3" max="3" width="55.19921875" style="13" customWidth="1"/>
    <col min="4" max="4" width="9" style="13"/>
    <col min="5" max="5" width="0" style="13" hidden="1" customWidth="1"/>
    <col min="6" max="8" width="9" style="13" hidden="1" customWidth="1"/>
    <col min="9" max="10" width="9.8984375" style="47" hidden="1" customWidth="1"/>
    <col min="11" max="11" width="22.09765625" style="13" hidden="1" customWidth="1"/>
    <col min="12" max="12" width="15.19921875" style="13" hidden="1" customWidth="1"/>
    <col min="13" max="13" width="22.09765625" style="13" hidden="1" customWidth="1"/>
    <col min="14" max="14" width="9.8984375" style="13" hidden="1" customWidth="1"/>
    <col min="15" max="15" width="0" style="13" hidden="1" customWidth="1"/>
    <col min="16" max="16384" width="9" style="13"/>
  </cols>
  <sheetData>
    <row r="1" spans="1:15" ht="15" thickBot="1" x14ac:dyDescent="0.25">
      <c r="I1" s="13"/>
      <c r="J1" s="13"/>
    </row>
    <row r="2" spans="1:15" ht="51.75" customHeight="1" thickBot="1" x14ac:dyDescent="0.3">
      <c r="A2" s="197" t="s">
        <v>204</v>
      </c>
      <c r="B2" s="198"/>
      <c r="C2" s="198"/>
      <c r="D2" s="199"/>
      <c r="E2" s="14"/>
      <c r="I2" s="15"/>
      <c r="J2" s="16" t="s">
        <v>201</v>
      </c>
      <c r="K2" s="16" t="s">
        <v>194</v>
      </c>
      <c r="L2" s="16" t="s">
        <v>195</v>
      </c>
      <c r="M2" s="17" t="s">
        <v>196</v>
      </c>
      <c r="N2" s="17" t="s">
        <v>498</v>
      </c>
    </row>
    <row r="3" spans="1:15" ht="36" customHeight="1" x14ac:dyDescent="0.25">
      <c r="A3" s="185" t="s">
        <v>189</v>
      </c>
      <c r="B3" s="18" t="s">
        <v>12</v>
      </c>
      <c r="C3" s="19" t="s">
        <v>202</v>
      </c>
      <c r="D3" s="7" t="s">
        <v>5</v>
      </c>
      <c r="E3" s="20"/>
      <c r="I3" s="21" t="s">
        <v>197</v>
      </c>
      <c r="J3" s="22">
        <v>0.6</v>
      </c>
      <c r="K3" s="23">
        <f>(G49/H49)*0.6</f>
        <v>0.24255319148936166</v>
      </c>
      <c r="L3" s="23">
        <f>(G92/H92)*0.6</f>
        <v>0.3</v>
      </c>
      <c r="M3" s="24">
        <f>(G143/H143)*0.6</f>
        <v>0.3</v>
      </c>
      <c r="N3" s="24">
        <f>(G209/H209)*0.6</f>
        <v>0.30461538461538457</v>
      </c>
    </row>
    <row r="4" spans="1:15" ht="36" customHeight="1" x14ac:dyDescent="0.25">
      <c r="A4" s="185"/>
      <c r="B4" s="25" t="s">
        <v>13</v>
      </c>
      <c r="C4" s="26" t="s">
        <v>203</v>
      </c>
      <c r="D4" s="8" t="s">
        <v>5</v>
      </c>
      <c r="E4" s="20"/>
      <c r="F4" s="13">
        <f t="shared" ref="F4:F48" si="0">COUNTIF(D4:D4,"Yes")</f>
        <v>0</v>
      </c>
      <c r="I4" s="21" t="s">
        <v>198</v>
      </c>
      <c r="J4" s="22">
        <v>0.4</v>
      </c>
      <c r="K4" s="23">
        <f>(SMCI!T9)*J4</f>
        <v>0.24</v>
      </c>
      <c r="L4" s="124">
        <f>SMCI!T12*J4</f>
        <v>0.13333333333333333</v>
      </c>
      <c r="M4" s="137">
        <f>SMCI!T16*J4</f>
        <v>0.14615384615384616</v>
      </c>
      <c r="N4" s="24" t="s">
        <v>500</v>
      </c>
    </row>
    <row r="5" spans="1:15" ht="36" customHeight="1" x14ac:dyDescent="0.25">
      <c r="A5" s="185"/>
      <c r="B5" s="25" t="s">
        <v>14</v>
      </c>
      <c r="C5" s="26" t="s">
        <v>205</v>
      </c>
      <c r="D5" s="8" t="s">
        <v>4</v>
      </c>
      <c r="E5" s="20"/>
      <c r="F5" s="13">
        <f t="shared" si="0"/>
        <v>1</v>
      </c>
      <c r="I5" s="21"/>
      <c r="J5" s="27"/>
      <c r="K5" s="124"/>
      <c r="L5" s="122"/>
      <c r="M5" s="28"/>
      <c r="N5" s="28"/>
    </row>
    <row r="6" spans="1:15" ht="36" customHeight="1" x14ac:dyDescent="0.25">
      <c r="A6" s="185"/>
      <c r="B6" s="29" t="s">
        <v>17</v>
      </c>
      <c r="C6" s="30" t="s">
        <v>206</v>
      </c>
      <c r="D6" s="8" t="s">
        <v>4</v>
      </c>
      <c r="E6" s="20"/>
      <c r="F6" s="13">
        <f t="shared" si="0"/>
        <v>1</v>
      </c>
      <c r="I6" s="21"/>
      <c r="J6" s="27"/>
      <c r="K6" s="27"/>
      <c r="L6" s="27"/>
      <c r="M6" s="28"/>
      <c r="N6" s="28"/>
    </row>
    <row r="7" spans="1:15" ht="36" customHeight="1" x14ac:dyDescent="0.25">
      <c r="A7" s="185"/>
      <c r="B7" s="29" t="s">
        <v>18</v>
      </c>
      <c r="C7" s="30" t="s">
        <v>207</v>
      </c>
      <c r="D7" s="8" t="s">
        <v>5</v>
      </c>
      <c r="E7" s="20"/>
      <c r="F7" s="13">
        <f t="shared" si="0"/>
        <v>0</v>
      </c>
      <c r="I7" s="21"/>
      <c r="J7" s="27"/>
      <c r="K7" s="119"/>
      <c r="L7" s="119"/>
      <c r="M7" s="120"/>
      <c r="N7" s="120"/>
      <c r="O7" s="121"/>
    </row>
    <row r="8" spans="1:15" ht="36" customHeight="1" x14ac:dyDescent="0.25">
      <c r="A8" s="185"/>
      <c r="B8" s="25" t="s">
        <v>15</v>
      </c>
      <c r="C8" s="26" t="s">
        <v>208</v>
      </c>
      <c r="D8" s="8" t="s">
        <v>4</v>
      </c>
      <c r="E8" s="20"/>
      <c r="F8" s="13">
        <f t="shared" si="0"/>
        <v>1</v>
      </c>
      <c r="I8" s="21"/>
      <c r="J8" s="27"/>
      <c r="K8" s="118"/>
      <c r="L8" s="118"/>
      <c r="M8" s="117"/>
      <c r="N8" s="24"/>
    </row>
    <row r="9" spans="1:15" ht="36" customHeight="1" x14ac:dyDescent="0.25">
      <c r="A9" s="185"/>
      <c r="B9" s="29" t="s">
        <v>19</v>
      </c>
      <c r="C9" s="26" t="s">
        <v>228</v>
      </c>
      <c r="D9" s="8" t="s">
        <v>5</v>
      </c>
      <c r="E9" s="20"/>
      <c r="F9" s="13">
        <f t="shared" si="0"/>
        <v>0</v>
      </c>
      <c r="I9" s="21"/>
      <c r="J9" s="27"/>
      <c r="K9" s="23"/>
      <c r="L9" s="23"/>
      <c r="M9" s="24"/>
      <c r="N9" s="24"/>
    </row>
    <row r="10" spans="1:15" ht="36" customHeight="1" thickBot="1" x14ac:dyDescent="0.3">
      <c r="A10" s="186"/>
      <c r="B10" s="31" t="s">
        <v>16</v>
      </c>
      <c r="C10" s="32" t="s">
        <v>209</v>
      </c>
      <c r="D10" s="9" t="s">
        <v>4</v>
      </c>
      <c r="E10" s="20"/>
      <c r="F10" s="13">
        <f t="shared" si="0"/>
        <v>1</v>
      </c>
      <c r="I10" s="21"/>
      <c r="J10" s="27"/>
      <c r="K10" s="138" t="s">
        <v>10</v>
      </c>
      <c r="L10" s="138" t="s">
        <v>9</v>
      </c>
      <c r="M10" s="139" t="s">
        <v>11</v>
      </c>
      <c r="N10" s="139" t="s">
        <v>499</v>
      </c>
    </row>
    <row r="11" spans="1:15" ht="36" customHeight="1" thickBot="1" x14ac:dyDescent="0.3">
      <c r="A11" s="187" t="s">
        <v>210</v>
      </c>
      <c r="B11" s="33" t="s">
        <v>38</v>
      </c>
      <c r="C11" s="34" t="s">
        <v>211</v>
      </c>
      <c r="D11" s="7" t="s">
        <v>5</v>
      </c>
      <c r="E11" s="20"/>
      <c r="F11" s="13">
        <f t="shared" si="0"/>
        <v>0</v>
      </c>
      <c r="I11" s="35"/>
      <c r="J11" s="36"/>
      <c r="K11" s="37">
        <f>SUM(K3:K4)</f>
        <v>0.48255319148936165</v>
      </c>
      <c r="L11" s="37">
        <f t="shared" ref="L11:N11" si="1">SUM(L3:L4)</f>
        <v>0.43333333333333335</v>
      </c>
      <c r="M11" s="37">
        <f t="shared" si="1"/>
        <v>0.44615384615384612</v>
      </c>
      <c r="N11" s="37">
        <f t="shared" si="1"/>
        <v>0.30461538461538457</v>
      </c>
    </row>
    <row r="12" spans="1:15" ht="36" customHeight="1" x14ac:dyDescent="0.25">
      <c r="A12" s="185"/>
      <c r="B12" s="25" t="s">
        <v>20</v>
      </c>
      <c r="C12" s="26" t="s">
        <v>212</v>
      </c>
      <c r="D12" s="8" t="s">
        <v>5</v>
      </c>
      <c r="E12" s="20"/>
      <c r="F12" s="13">
        <f t="shared" si="0"/>
        <v>0</v>
      </c>
      <c r="I12" s="13"/>
      <c r="J12" s="13"/>
    </row>
    <row r="13" spans="1:15" ht="36" customHeight="1" x14ac:dyDescent="0.25">
      <c r="A13" s="185"/>
      <c r="B13" s="25" t="s">
        <v>21</v>
      </c>
      <c r="C13" s="26" t="s">
        <v>213</v>
      </c>
      <c r="D13" s="8" t="s">
        <v>5</v>
      </c>
      <c r="E13" s="20"/>
      <c r="F13" s="13">
        <f t="shared" si="0"/>
        <v>0</v>
      </c>
      <c r="I13" s="13"/>
      <c r="J13" s="13"/>
    </row>
    <row r="14" spans="1:15" ht="36" customHeight="1" x14ac:dyDescent="0.25">
      <c r="A14" s="185"/>
      <c r="B14" s="25" t="s">
        <v>22</v>
      </c>
      <c r="C14" s="26" t="s">
        <v>214</v>
      </c>
      <c r="D14" s="8" t="s">
        <v>4</v>
      </c>
      <c r="E14" s="20"/>
      <c r="F14" s="13">
        <f t="shared" si="0"/>
        <v>1</v>
      </c>
      <c r="I14" s="13"/>
      <c r="J14" s="13"/>
    </row>
    <row r="15" spans="1:15" ht="36" customHeight="1" x14ac:dyDescent="0.25">
      <c r="A15" s="185"/>
      <c r="B15" s="25" t="s">
        <v>23</v>
      </c>
      <c r="C15" s="26" t="s">
        <v>215</v>
      </c>
      <c r="D15" s="8" t="s">
        <v>5</v>
      </c>
      <c r="E15" s="20"/>
      <c r="F15" s="13">
        <f t="shared" si="0"/>
        <v>0</v>
      </c>
      <c r="I15" s="13"/>
      <c r="J15" s="13"/>
    </row>
    <row r="16" spans="1:15" ht="36" customHeight="1" x14ac:dyDescent="0.25">
      <c r="A16" s="185"/>
      <c r="B16" s="25" t="s">
        <v>24</v>
      </c>
      <c r="C16" s="26" t="s">
        <v>220</v>
      </c>
      <c r="D16" s="8" t="s">
        <v>5</v>
      </c>
      <c r="E16" s="20"/>
      <c r="F16" s="13">
        <f t="shared" si="0"/>
        <v>0</v>
      </c>
      <c r="I16" s="13"/>
      <c r="J16" s="13"/>
    </row>
    <row r="17" spans="1:6" s="13" customFormat="1" ht="36" customHeight="1" x14ac:dyDescent="0.25">
      <c r="A17" s="185"/>
      <c r="B17" s="25" t="s">
        <v>25</v>
      </c>
      <c r="C17" s="26" t="s">
        <v>216</v>
      </c>
      <c r="D17" s="8" t="s">
        <v>5</v>
      </c>
      <c r="E17" s="20"/>
      <c r="F17" s="13">
        <f t="shared" si="0"/>
        <v>0</v>
      </c>
    </row>
    <row r="18" spans="1:6" s="13" customFormat="1" ht="36" customHeight="1" x14ac:dyDescent="0.25">
      <c r="A18" s="185"/>
      <c r="B18" s="25" t="s">
        <v>26</v>
      </c>
      <c r="C18" s="26" t="s">
        <v>217</v>
      </c>
      <c r="D18" s="8" t="s">
        <v>5</v>
      </c>
      <c r="E18" s="20"/>
      <c r="F18" s="13">
        <f t="shared" si="0"/>
        <v>0</v>
      </c>
    </row>
    <row r="19" spans="1:6" s="13" customFormat="1" ht="36" customHeight="1" x14ac:dyDescent="0.25">
      <c r="A19" s="185"/>
      <c r="B19" s="25" t="s">
        <v>27</v>
      </c>
      <c r="C19" s="26" t="s">
        <v>218</v>
      </c>
      <c r="D19" s="8" t="s">
        <v>5</v>
      </c>
      <c r="E19" s="20"/>
      <c r="F19" s="13">
        <f t="shared" si="0"/>
        <v>0</v>
      </c>
    </row>
    <row r="20" spans="1:6" s="13" customFormat="1" ht="36" customHeight="1" x14ac:dyDescent="0.25">
      <c r="A20" s="185"/>
      <c r="B20" s="25" t="s">
        <v>28</v>
      </c>
      <c r="C20" s="26" t="s">
        <v>219</v>
      </c>
      <c r="D20" s="8" t="s">
        <v>5</v>
      </c>
      <c r="E20" s="20"/>
      <c r="F20" s="13">
        <f t="shared" si="0"/>
        <v>0</v>
      </c>
    </row>
    <row r="21" spans="1:6" s="13" customFormat="1" ht="36" customHeight="1" x14ac:dyDescent="0.25">
      <c r="A21" s="185"/>
      <c r="B21" s="25" t="s">
        <v>29</v>
      </c>
      <c r="C21" s="26" t="s">
        <v>221</v>
      </c>
      <c r="D21" s="8" t="s">
        <v>5</v>
      </c>
      <c r="E21" s="20"/>
      <c r="F21" s="13">
        <f t="shared" si="0"/>
        <v>0</v>
      </c>
    </row>
    <row r="22" spans="1:6" s="13" customFormat="1" ht="36" customHeight="1" x14ac:dyDescent="0.25">
      <c r="A22" s="185"/>
      <c r="B22" s="25" t="s">
        <v>30</v>
      </c>
      <c r="C22" s="26" t="s">
        <v>222</v>
      </c>
      <c r="D22" s="8" t="s">
        <v>5</v>
      </c>
      <c r="E22" s="20"/>
      <c r="F22" s="13">
        <f t="shared" si="0"/>
        <v>0</v>
      </c>
    </row>
    <row r="23" spans="1:6" s="13" customFormat="1" ht="36" customHeight="1" x14ac:dyDescent="0.25">
      <c r="A23" s="185"/>
      <c r="B23" s="25" t="s">
        <v>31</v>
      </c>
      <c r="C23" s="26" t="s">
        <v>223</v>
      </c>
      <c r="D23" s="8" t="s">
        <v>4</v>
      </c>
      <c r="E23" s="20"/>
      <c r="F23" s="13">
        <f t="shared" si="0"/>
        <v>1</v>
      </c>
    </row>
    <row r="24" spans="1:6" s="13" customFormat="1" ht="36" customHeight="1" x14ac:dyDescent="0.25">
      <c r="A24" s="185"/>
      <c r="B24" s="25" t="s">
        <v>32</v>
      </c>
      <c r="C24" s="26" t="s">
        <v>224</v>
      </c>
      <c r="D24" s="8" t="s">
        <v>4</v>
      </c>
      <c r="E24" s="20"/>
      <c r="F24" s="13">
        <f t="shared" si="0"/>
        <v>1</v>
      </c>
    </row>
    <row r="25" spans="1:6" s="13" customFormat="1" ht="36" customHeight="1" x14ac:dyDescent="0.25">
      <c r="A25" s="185"/>
      <c r="B25" s="25" t="s">
        <v>33</v>
      </c>
      <c r="C25" s="26" t="s">
        <v>225</v>
      </c>
      <c r="D25" s="8" t="s">
        <v>4</v>
      </c>
      <c r="E25" s="20"/>
      <c r="F25" s="13">
        <f t="shared" si="0"/>
        <v>1</v>
      </c>
    </row>
    <row r="26" spans="1:6" s="13" customFormat="1" ht="36" customHeight="1" x14ac:dyDescent="0.25">
      <c r="A26" s="185"/>
      <c r="B26" s="29" t="s">
        <v>37</v>
      </c>
      <c r="C26" s="30" t="s">
        <v>226</v>
      </c>
      <c r="D26" s="8" t="s">
        <v>4</v>
      </c>
      <c r="E26" s="20"/>
      <c r="F26" s="13">
        <f t="shared" si="0"/>
        <v>1</v>
      </c>
    </row>
    <row r="27" spans="1:6" s="13" customFormat="1" ht="36" customHeight="1" x14ac:dyDescent="0.25">
      <c r="A27" s="185"/>
      <c r="B27" s="29" t="s">
        <v>36</v>
      </c>
      <c r="C27" s="30" t="s">
        <v>227</v>
      </c>
      <c r="D27" s="8" t="s">
        <v>5</v>
      </c>
      <c r="E27" s="20"/>
      <c r="F27" s="13">
        <f t="shared" si="0"/>
        <v>0</v>
      </c>
    </row>
    <row r="28" spans="1:6" s="13" customFormat="1" ht="36" customHeight="1" x14ac:dyDescent="0.25">
      <c r="A28" s="185"/>
      <c r="B28" s="25" t="s">
        <v>34</v>
      </c>
      <c r="C28" s="26" t="s">
        <v>253</v>
      </c>
      <c r="D28" s="8" t="s">
        <v>5</v>
      </c>
      <c r="E28" s="20"/>
      <c r="F28" s="13">
        <f t="shared" si="0"/>
        <v>0</v>
      </c>
    </row>
    <row r="29" spans="1:6" s="13" customFormat="1" ht="36" customHeight="1" x14ac:dyDescent="0.25">
      <c r="A29" s="185"/>
      <c r="B29" s="38" t="s">
        <v>35</v>
      </c>
      <c r="C29" s="39" t="s">
        <v>229</v>
      </c>
      <c r="D29" s="10" t="s">
        <v>5</v>
      </c>
      <c r="E29" s="20"/>
      <c r="F29" s="13">
        <f t="shared" si="0"/>
        <v>0</v>
      </c>
    </row>
    <row r="30" spans="1:6" s="13" customFormat="1" ht="36" customHeight="1" x14ac:dyDescent="0.25">
      <c r="A30" s="185"/>
      <c r="B30" s="40" t="s">
        <v>39</v>
      </c>
      <c r="C30" s="41" t="s">
        <v>230</v>
      </c>
      <c r="D30" s="11" t="s">
        <v>4</v>
      </c>
      <c r="E30" s="20"/>
      <c r="F30" s="13">
        <f t="shared" si="0"/>
        <v>1</v>
      </c>
    </row>
    <row r="31" spans="1:6" s="13" customFormat="1" ht="36" customHeight="1" x14ac:dyDescent="0.25">
      <c r="A31" s="185"/>
      <c r="B31" s="25" t="s">
        <v>40</v>
      </c>
      <c r="C31" s="26" t="s">
        <v>231</v>
      </c>
      <c r="D31" s="8" t="s">
        <v>4</v>
      </c>
      <c r="E31" s="20"/>
      <c r="F31" s="13">
        <f t="shared" si="0"/>
        <v>1</v>
      </c>
    </row>
    <row r="32" spans="1:6" s="13" customFormat="1" ht="36" customHeight="1" x14ac:dyDescent="0.25">
      <c r="A32" s="185"/>
      <c r="B32" s="25" t="s">
        <v>41</v>
      </c>
      <c r="C32" s="26" t="s">
        <v>232</v>
      </c>
      <c r="D32" s="8" t="s">
        <v>4</v>
      </c>
      <c r="E32" s="20"/>
      <c r="F32" s="13">
        <f t="shared" si="0"/>
        <v>1</v>
      </c>
    </row>
    <row r="33" spans="1:6" s="13" customFormat="1" ht="36" customHeight="1" x14ac:dyDescent="0.25">
      <c r="A33" s="185"/>
      <c r="B33" s="25" t="s">
        <v>42</v>
      </c>
      <c r="C33" s="26" t="s">
        <v>233</v>
      </c>
      <c r="D33" s="8" t="s">
        <v>4</v>
      </c>
      <c r="E33" s="20"/>
      <c r="F33" s="13">
        <f t="shared" si="0"/>
        <v>1</v>
      </c>
    </row>
    <row r="34" spans="1:6" s="13" customFormat="1" ht="36" customHeight="1" x14ac:dyDescent="0.25">
      <c r="A34" s="185"/>
      <c r="B34" s="25" t="s">
        <v>57</v>
      </c>
      <c r="C34" s="26" t="s">
        <v>234</v>
      </c>
      <c r="D34" s="8" t="s">
        <v>4</v>
      </c>
      <c r="E34" s="20"/>
      <c r="F34" s="13">
        <f t="shared" si="0"/>
        <v>1</v>
      </c>
    </row>
    <row r="35" spans="1:6" s="13" customFormat="1" ht="36" customHeight="1" x14ac:dyDescent="0.25">
      <c r="A35" s="185"/>
      <c r="B35" s="25" t="s">
        <v>43</v>
      </c>
      <c r="C35" s="26" t="s">
        <v>235</v>
      </c>
      <c r="D35" s="8" t="s">
        <v>4</v>
      </c>
      <c r="E35" s="20"/>
      <c r="F35" s="13">
        <f t="shared" si="0"/>
        <v>1</v>
      </c>
    </row>
    <row r="36" spans="1:6" s="13" customFormat="1" ht="36" customHeight="1" x14ac:dyDescent="0.25">
      <c r="A36" s="185"/>
      <c r="B36" s="25" t="s">
        <v>236</v>
      </c>
      <c r="C36" s="26" t="s">
        <v>237</v>
      </c>
      <c r="D36" s="8" t="s">
        <v>4</v>
      </c>
      <c r="E36" s="20"/>
      <c r="F36" s="13">
        <f t="shared" si="0"/>
        <v>1</v>
      </c>
    </row>
    <row r="37" spans="1:6" s="13" customFormat="1" ht="36" customHeight="1" x14ac:dyDescent="0.25">
      <c r="A37" s="185"/>
      <c r="B37" s="25" t="s">
        <v>44</v>
      </c>
      <c r="C37" s="26" t="s">
        <v>238</v>
      </c>
      <c r="D37" s="8" t="s">
        <v>5</v>
      </c>
      <c r="E37" s="20"/>
      <c r="F37" s="13">
        <f t="shared" si="0"/>
        <v>0</v>
      </c>
    </row>
    <row r="38" spans="1:6" s="13" customFormat="1" ht="36" customHeight="1" thickBot="1" x14ac:dyDescent="0.3">
      <c r="A38" s="186"/>
      <c r="B38" s="31" t="s">
        <v>45</v>
      </c>
      <c r="C38" s="32" t="s">
        <v>240</v>
      </c>
      <c r="D38" s="9" t="s">
        <v>5</v>
      </c>
      <c r="E38" s="20"/>
      <c r="F38" s="13">
        <f t="shared" si="0"/>
        <v>0</v>
      </c>
    </row>
    <row r="39" spans="1:6" s="13" customFormat="1" ht="36" customHeight="1" x14ac:dyDescent="0.25">
      <c r="A39" s="213" t="s">
        <v>239</v>
      </c>
      <c r="B39" s="18" t="s">
        <v>46</v>
      </c>
      <c r="C39" s="19" t="s">
        <v>241</v>
      </c>
      <c r="D39" s="11" t="s">
        <v>4</v>
      </c>
      <c r="E39" s="20"/>
      <c r="F39" s="13">
        <f t="shared" si="0"/>
        <v>1</v>
      </c>
    </row>
    <row r="40" spans="1:6" s="13" customFormat="1" ht="36" customHeight="1" x14ac:dyDescent="0.25">
      <c r="A40" s="214"/>
      <c r="B40" s="25" t="s">
        <v>47</v>
      </c>
      <c r="C40" s="26" t="s">
        <v>242</v>
      </c>
      <c r="D40" s="8" t="s">
        <v>4</v>
      </c>
      <c r="E40" s="20"/>
      <c r="F40" s="13">
        <f t="shared" si="0"/>
        <v>1</v>
      </c>
    </row>
    <row r="41" spans="1:6" s="13" customFormat="1" ht="36" customHeight="1" x14ac:dyDescent="0.25">
      <c r="A41" s="214"/>
      <c r="B41" s="25" t="s">
        <v>48</v>
      </c>
      <c r="C41" s="26" t="s">
        <v>243</v>
      </c>
      <c r="D41" s="8" t="s">
        <v>5</v>
      </c>
      <c r="E41" s="20"/>
      <c r="F41" s="13">
        <f t="shared" si="0"/>
        <v>0</v>
      </c>
    </row>
    <row r="42" spans="1:6" s="13" customFormat="1" ht="36" customHeight="1" x14ac:dyDescent="0.25">
      <c r="A42" s="214"/>
      <c r="B42" s="25" t="s">
        <v>49</v>
      </c>
      <c r="C42" s="26" t="s">
        <v>244</v>
      </c>
      <c r="D42" s="8" t="s">
        <v>5</v>
      </c>
      <c r="E42" s="20"/>
      <c r="F42" s="13">
        <f t="shared" si="0"/>
        <v>0</v>
      </c>
    </row>
    <row r="43" spans="1:6" s="13" customFormat="1" ht="36" customHeight="1" x14ac:dyDescent="0.25">
      <c r="A43" s="214"/>
      <c r="B43" s="25" t="s">
        <v>50</v>
      </c>
      <c r="C43" s="26" t="s">
        <v>245</v>
      </c>
      <c r="D43" s="8" t="s">
        <v>5</v>
      </c>
      <c r="E43" s="20"/>
      <c r="F43" s="13">
        <f t="shared" si="0"/>
        <v>0</v>
      </c>
    </row>
    <row r="44" spans="1:6" s="13" customFormat="1" ht="36" customHeight="1" x14ac:dyDescent="0.25">
      <c r="A44" s="214"/>
      <c r="B44" s="25" t="s">
        <v>51</v>
      </c>
      <c r="C44" s="26" t="s">
        <v>247</v>
      </c>
      <c r="D44" s="8" t="s">
        <v>5</v>
      </c>
      <c r="E44" s="20"/>
      <c r="F44" s="13">
        <f t="shared" si="0"/>
        <v>0</v>
      </c>
    </row>
    <row r="45" spans="1:6" s="13" customFormat="1" ht="36" customHeight="1" x14ac:dyDescent="0.25">
      <c r="A45" s="214"/>
      <c r="B45" s="25" t="s">
        <v>52</v>
      </c>
      <c r="C45" s="26" t="s">
        <v>246</v>
      </c>
      <c r="D45" s="8" t="s">
        <v>5</v>
      </c>
      <c r="E45" s="20"/>
      <c r="F45" s="13">
        <f t="shared" si="0"/>
        <v>0</v>
      </c>
    </row>
    <row r="46" spans="1:6" s="13" customFormat="1" ht="36" customHeight="1" x14ac:dyDescent="0.25">
      <c r="A46" s="214"/>
      <c r="B46" s="25" t="s">
        <v>53</v>
      </c>
      <c r="C46" s="26" t="s">
        <v>248</v>
      </c>
      <c r="D46" s="8" t="s">
        <v>5</v>
      </c>
      <c r="E46" s="20"/>
      <c r="F46" s="13">
        <f t="shared" si="0"/>
        <v>0</v>
      </c>
    </row>
    <row r="47" spans="1:6" s="13" customFormat="1" ht="36" customHeight="1" x14ac:dyDescent="0.25">
      <c r="A47" s="214"/>
      <c r="B47" s="25" t="s">
        <v>54</v>
      </c>
      <c r="C47" s="26" t="s">
        <v>249</v>
      </c>
      <c r="D47" s="8" t="s">
        <v>5</v>
      </c>
      <c r="E47" s="20"/>
      <c r="F47" s="13">
        <f t="shared" si="0"/>
        <v>0</v>
      </c>
    </row>
    <row r="48" spans="1:6" s="13" customFormat="1" ht="36" customHeight="1" thickBot="1" x14ac:dyDescent="0.3">
      <c r="A48" s="215"/>
      <c r="B48" s="31" t="s">
        <v>55</v>
      </c>
      <c r="C48" s="32" t="s">
        <v>250</v>
      </c>
      <c r="D48" s="9" t="s">
        <v>4</v>
      </c>
      <c r="E48" s="20"/>
      <c r="F48" s="13">
        <f t="shared" si="0"/>
        <v>1</v>
      </c>
    </row>
    <row r="49" spans="1:10" ht="51" customHeight="1" thickBot="1" x14ac:dyDescent="0.3">
      <c r="A49" s="116" t="s">
        <v>251</v>
      </c>
      <c r="B49" s="42" t="s">
        <v>56</v>
      </c>
      <c r="C49" s="43" t="s">
        <v>252</v>
      </c>
      <c r="D49" s="12" t="s">
        <v>5</v>
      </c>
      <c r="E49" s="20"/>
      <c r="F49" s="13">
        <f>COUNTIF(D49:D49,"Yes")</f>
        <v>0</v>
      </c>
      <c r="G49" s="44">
        <f>COUNTIF(D3:D49,"Yes")</f>
        <v>19</v>
      </c>
      <c r="H49" s="44">
        <v>47</v>
      </c>
      <c r="I49" s="45"/>
      <c r="J49" s="45"/>
    </row>
    <row r="50" spans="1:10" ht="36" customHeight="1" thickBot="1" x14ac:dyDescent="0.3">
      <c r="A50" s="216" t="s">
        <v>501</v>
      </c>
      <c r="B50" s="217"/>
      <c r="C50" s="217"/>
      <c r="D50" s="218"/>
      <c r="E50" s="20"/>
      <c r="G50" s="46"/>
      <c r="H50" s="46"/>
      <c r="I50" s="45"/>
      <c r="J50" s="45"/>
    </row>
    <row r="51" spans="1:10" ht="36" customHeight="1" x14ac:dyDescent="0.25">
      <c r="A51" s="210" t="s">
        <v>254</v>
      </c>
      <c r="B51" s="33" t="s">
        <v>58</v>
      </c>
      <c r="C51" s="34" t="s">
        <v>255</v>
      </c>
      <c r="D51" s="7" t="s">
        <v>5</v>
      </c>
      <c r="E51" s="20"/>
    </row>
    <row r="52" spans="1:10" ht="36" customHeight="1" x14ac:dyDescent="0.25">
      <c r="A52" s="211"/>
      <c r="B52" s="29" t="s">
        <v>59</v>
      </c>
      <c r="C52" s="30" t="s">
        <v>256</v>
      </c>
      <c r="D52" s="8" t="s">
        <v>5</v>
      </c>
      <c r="E52" s="20"/>
      <c r="F52" s="13">
        <f t="shared" ref="F52:F92" si="2">COUNTIF(D52:D52,"Yes")</f>
        <v>0</v>
      </c>
    </row>
    <row r="53" spans="1:10" ht="36" customHeight="1" x14ac:dyDescent="0.25">
      <c r="A53" s="211"/>
      <c r="B53" s="29" t="s">
        <v>60</v>
      </c>
      <c r="C53" s="30" t="s">
        <v>257</v>
      </c>
      <c r="D53" s="8" t="s">
        <v>4</v>
      </c>
      <c r="E53" s="20"/>
      <c r="F53" s="13">
        <f t="shared" si="2"/>
        <v>1</v>
      </c>
    </row>
    <row r="54" spans="1:10" ht="36" customHeight="1" x14ac:dyDescent="0.25">
      <c r="A54" s="211"/>
      <c r="B54" s="29" t="s">
        <v>61</v>
      </c>
      <c r="C54" s="30" t="s">
        <v>258</v>
      </c>
      <c r="D54" s="8" t="s">
        <v>4</v>
      </c>
      <c r="E54" s="20"/>
      <c r="F54" s="13">
        <f t="shared" si="2"/>
        <v>1</v>
      </c>
    </row>
    <row r="55" spans="1:10" ht="36" customHeight="1" x14ac:dyDescent="0.25">
      <c r="A55" s="211"/>
      <c r="B55" s="29" t="s">
        <v>62</v>
      </c>
      <c r="C55" s="30" t="s">
        <v>259</v>
      </c>
      <c r="D55" s="8" t="s">
        <v>4</v>
      </c>
      <c r="E55" s="20"/>
      <c r="F55" s="13">
        <f t="shared" si="2"/>
        <v>1</v>
      </c>
    </row>
    <row r="56" spans="1:10" ht="36" customHeight="1" x14ac:dyDescent="0.25">
      <c r="A56" s="211"/>
      <c r="B56" s="29" t="s">
        <v>63</v>
      </c>
      <c r="C56" s="30" t="s">
        <v>260</v>
      </c>
      <c r="D56" s="8" t="s">
        <v>4</v>
      </c>
      <c r="E56" s="20"/>
      <c r="F56" s="13">
        <f t="shared" si="2"/>
        <v>1</v>
      </c>
    </row>
    <row r="57" spans="1:10" ht="36" customHeight="1" x14ac:dyDescent="0.25">
      <c r="A57" s="211"/>
      <c r="B57" s="29" t="s">
        <v>64</v>
      </c>
      <c r="C57" s="30" t="s">
        <v>261</v>
      </c>
      <c r="D57" s="8" t="s">
        <v>4</v>
      </c>
      <c r="E57" s="20"/>
      <c r="F57" s="13">
        <f t="shared" si="2"/>
        <v>1</v>
      </c>
    </row>
    <row r="58" spans="1:10" ht="36" customHeight="1" x14ac:dyDescent="0.25">
      <c r="A58" s="211"/>
      <c r="B58" s="29" t="s">
        <v>65</v>
      </c>
      <c r="C58" s="30" t="s">
        <v>262</v>
      </c>
      <c r="D58" s="8" t="s">
        <v>5</v>
      </c>
      <c r="E58" s="20"/>
      <c r="F58" s="13">
        <f t="shared" si="2"/>
        <v>0</v>
      </c>
    </row>
    <row r="59" spans="1:10" ht="36" customHeight="1" x14ac:dyDescent="0.25">
      <c r="A59" s="211"/>
      <c r="B59" s="29" t="s">
        <v>66</v>
      </c>
      <c r="C59" s="30" t="s">
        <v>263</v>
      </c>
      <c r="D59" s="8" t="s">
        <v>5</v>
      </c>
      <c r="E59" s="20"/>
      <c r="F59" s="13">
        <f t="shared" si="2"/>
        <v>0</v>
      </c>
    </row>
    <row r="60" spans="1:10" ht="36" customHeight="1" x14ac:dyDescent="0.25">
      <c r="A60" s="211"/>
      <c r="B60" s="29" t="s">
        <v>67</v>
      </c>
      <c r="C60" s="30" t="s">
        <v>264</v>
      </c>
      <c r="D60" s="8" t="s">
        <v>5</v>
      </c>
      <c r="E60" s="20"/>
      <c r="F60" s="13">
        <f t="shared" si="2"/>
        <v>0</v>
      </c>
    </row>
    <row r="61" spans="1:10" ht="36" customHeight="1" x14ac:dyDescent="0.25">
      <c r="A61" s="211"/>
      <c r="B61" s="29" t="s">
        <v>68</v>
      </c>
      <c r="C61" s="30" t="s">
        <v>265</v>
      </c>
      <c r="D61" s="8" t="s">
        <v>5</v>
      </c>
      <c r="E61" s="20"/>
      <c r="F61" s="13">
        <f t="shared" si="2"/>
        <v>0</v>
      </c>
    </row>
    <row r="62" spans="1:10" ht="36" customHeight="1" x14ac:dyDescent="0.25">
      <c r="A62" s="211"/>
      <c r="B62" s="29" t="s">
        <v>69</v>
      </c>
      <c r="C62" s="30" t="s">
        <v>266</v>
      </c>
      <c r="D62" s="8" t="s">
        <v>5</v>
      </c>
      <c r="E62" s="20"/>
      <c r="F62" s="13">
        <f t="shared" si="2"/>
        <v>0</v>
      </c>
    </row>
    <row r="63" spans="1:10" ht="36" customHeight="1" x14ac:dyDescent="0.25">
      <c r="A63" s="211"/>
      <c r="B63" s="29" t="s">
        <v>70</v>
      </c>
      <c r="C63" s="30" t="s">
        <v>267</v>
      </c>
      <c r="D63" s="8" t="s">
        <v>5</v>
      </c>
      <c r="E63" s="20"/>
      <c r="F63" s="13">
        <f t="shared" si="2"/>
        <v>0</v>
      </c>
    </row>
    <row r="64" spans="1:10" ht="36" customHeight="1" x14ac:dyDescent="0.25">
      <c r="A64" s="211"/>
      <c r="B64" s="29" t="s">
        <v>71</v>
      </c>
      <c r="C64" s="30" t="s">
        <v>268</v>
      </c>
      <c r="D64" s="8" t="s">
        <v>5</v>
      </c>
      <c r="E64" s="20"/>
      <c r="F64" s="13">
        <f t="shared" si="2"/>
        <v>0</v>
      </c>
    </row>
    <row r="65" spans="1:6" ht="36" customHeight="1" x14ac:dyDescent="0.25">
      <c r="A65" s="211"/>
      <c r="B65" s="29" t="s">
        <v>72</v>
      </c>
      <c r="C65" s="30" t="s">
        <v>269</v>
      </c>
      <c r="D65" s="8" t="s">
        <v>5</v>
      </c>
      <c r="E65" s="20"/>
      <c r="F65" s="13">
        <f t="shared" si="2"/>
        <v>0</v>
      </c>
    </row>
    <row r="66" spans="1:6" ht="36" customHeight="1" x14ac:dyDescent="0.25">
      <c r="A66" s="211"/>
      <c r="B66" s="29" t="s">
        <v>73</v>
      </c>
      <c r="C66" s="30" t="s">
        <v>270</v>
      </c>
      <c r="D66" s="8" t="s">
        <v>5</v>
      </c>
      <c r="E66" s="20"/>
      <c r="F66" s="13">
        <f t="shared" si="2"/>
        <v>0</v>
      </c>
    </row>
    <row r="67" spans="1:6" ht="36" customHeight="1" x14ac:dyDescent="0.25">
      <c r="A67" s="211"/>
      <c r="B67" s="29" t="s">
        <v>74</v>
      </c>
      <c r="C67" s="30" t="s">
        <v>271</v>
      </c>
      <c r="D67" s="8" t="s">
        <v>5</v>
      </c>
      <c r="E67" s="20"/>
      <c r="F67" s="13">
        <f t="shared" si="2"/>
        <v>0</v>
      </c>
    </row>
    <row r="68" spans="1:6" ht="36" customHeight="1" x14ac:dyDescent="0.25">
      <c r="A68" s="211"/>
      <c r="B68" s="29" t="s">
        <v>75</v>
      </c>
      <c r="C68" s="30" t="s">
        <v>272</v>
      </c>
      <c r="D68" s="8" t="s">
        <v>5</v>
      </c>
      <c r="E68" s="20"/>
      <c r="F68" s="13">
        <f t="shared" si="2"/>
        <v>0</v>
      </c>
    </row>
    <row r="69" spans="1:6" ht="36" customHeight="1" x14ac:dyDescent="0.25">
      <c r="A69" s="211"/>
      <c r="B69" s="29" t="s">
        <v>76</v>
      </c>
      <c r="C69" s="30" t="s">
        <v>273</v>
      </c>
      <c r="D69" s="8" t="s">
        <v>4</v>
      </c>
      <c r="E69" s="20"/>
      <c r="F69" s="13">
        <f t="shared" si="2"/>
        <v>1</v>
      </c>
    </row>
    <row r="70" spans="1:6" ht="36" customHeight="1" x14ac:dyDescent="0.25">
      <c r="A70" s="211"/>
      <c r="B70" s="29" t="s">
        <v>77</v>
      </c>
      <c r="C70" s="30" t="s">
        <v>274</v>
      </c>
      <c r="D70" s="8" t="s">
        <v>4</v>
      </c>
      <c r="E70" s="20"/>
      <c r="F70" s="13">
        <f t="shared" si="2"/>
        <v>1</v>
      </c>
    </row>
    <row r="71" spans="1:6" ht="36" customHeight="1" thickBot="1" x14ac:dyDescent="0.3">
      <c r="A71" s="212"/>
      <c r="B71" s="31" t="s">
        <v>78</v>
      </c>
      <c r="C71" s="32" t="s">
        <v>275</v>
      </c>
      <c r="D71" s="9" t="s">
        <v>4</v>
      </c>
      <c r="E71" s="20"/>
      <c r="F71" s="13">
        <f t="shared" si="2"/>
        <v>1</v>
      </c>
    </row>
    <row r="72" spans="1:6" ht="36" customHeight="1" x14ac:dyDescent="0.25">
      <c r="A72" s="210" t="s">
        <v>276</v>
      </c>
      <c r="B72" s="33" t="s">
        <v>79</v>
      </c>
      <c r="C72" s="34" t="s">
        <v>278</v>
      </c>
      <c r="D72" s="7" t="s">
        <v>4</v>
      </c>
      <c r="E72" s="20"/>
      <c r="F72" s="13">
        <f t="shared" si="2"/>
        <v>1</v>
      </c>
    </row>
    <row r="73" spans="1:6" ht="36" customHeight="1" x14ac:dyDescent="0.25">
      <c r="A73" s="211"/>
      <c r="B73" s="29" t="s">
        <v>80</v>
      </c>
      <c r="C73" s="30" t="s">
        <v>279</v>
      </c>
      <c r="D73" s="8" t="s">
        <v>4</v>
      </c>
      <c r="E73" s="20"/>
      <c r="F73" s="13">
        <f t="shared" si="2"/>
        <v>1</v>
      </c>
    </row>
    <row r="74" spans="1:6" ht="36" customHeight="1" x14ac:dyDescent="0.25">
      <c r="A74" s="211"/>
      <c r="B74" s="29" t="s">
        <v>81</v>
      </c>
      <c r="C74" s="30" t="s">
        <v>280</v>
      </c>
      <c r="D74" s="8" t="s">
        <v>4</v>
      </c>
      <c r="E74" s="20"/>
      <c r="F74" s="13">
        <f t="shared" si="2"/>
        <v>1</v>
      </c>
    </row>
    <row r="75" spans="1:6" ht="36" customHeight="1" x14ac:dyDescent="0.25">
      <c r="A75" s="211"/>
      <c r="B75" s="29" t="s">
        <v>82</v>
      </c>
      <c r="C75" s="30" t="s">
        <v>281</v>
      </c>
      <c r="D75" s="8" t="s">
        <v>4</v>
      </c>
      <c r="E75" s="20"/>
      <c r="F75" s="13">
        <f t="shared" si="2"/>
        <v>1</v>
      </c>
    </row>
    <row r="76" spans="1:6" ht="36" customHeight="1" x14ac:dyDescent="0.25">
      <c r="A76" s="211"/>
      <c r="B76" s="29" t="s">
        <v>83</v>
      </c>
      <c r="C76" s="30" t="s">
        <v>282</v>
      </c>
      <c r="D76" s="8" t="s">
        <v>4</v>
      </c>
      <c r="E76" s="20"/>
      <c r="F76" s="13">
        <f t="shared" si="2"/>
        <v>1</v>
      </c>
    </row>
    <row r="77" spans="1:6" ht="36" customHeight="1" x14ac:dyDescent="0.25">
      <c r="A77" s="211"/>
      <c r="B77" s="29" t="s">
        <v>84</v>
      </c>
      <c r="C77" s="30" t="s">
        <v>283</v>
      </c>
      <c r="D77" s="8" t="s">
        <v>4</v>
      </c>
      <c r="E77" s="20"/>
      <c r="F77" s="13">
        <f t="shared" si="2"/>
        <v>1</v>
      </c>
    </row>
    <row r="78" spans="1:6" ht="36" customHeight="1" x14ac:dyDescent="0.25">
      <c r="A78" s="211"/>
      <c r="B78" s="29" t="s">
        <v>85</v>
      </c>
      <c r="C78" s="30" t="s">
        <v>284</v>
      </c>
      <c r="D78" s="8" t="s">
        <v>4</v>
      </c>
      <c r="E78" s="20"/>
      <c r="F78" s="13">
        <f t="shared" si="2"/>
        <v>1</v>
      </c>
    </row>
    <row r="79" spans="1:6" ht="36" customHeight="1" x14ac:dyDescent="0.25">
      <c r="A79" s="211"/>
      <c r="B79" s="29" t="s">
        <v>86</v>
      </c>
      <c r="C79" s="30" t="s">
        <v>285</v>
      </c>
      <c r="D79" s="8" t="s">
        <v>5</v>
      </c>
      <c r="E79" s="20"/>
      <c r="F79" s="13">
        <f t="shared" si="2"/>
        <v>0</v>
      </c>
    </row>
    <row r="80" spans="1:6" ht="36" customHeight="1" x14ac:dyDescent="0.25">
      <c r="A80" s="211"/>
      <c r="B80" s="29" t="s">
        <v>87</v>
      </c>
      <c r="C80" s="30" t="s">
        <v>286</v>
      </c>
      <c r="D80" s="8" t="s">
        <v>5</v>
      </c>
      <c r="E80" s="20"/>
      <c r="F80" s="13">
        <f t="shared" si="2"/>
        <v>0</v>
      </c>
    </row>
    <row r="81" spans="1:10" ht="36" customHeight="1" x14ac:dyDescent="0.25">
      <c r="A81" s="211"/>
      <c r="B81" s="29" t="s">
        <v>88</v>
      </c>
      <c r="C81" s="30" t="s">
        <v>287</v>
      </c>
      <c r="D81" s="8" t="s">
        <v>5</v>
      </c>
      <c r="E81" s="20"/>
      <c r="F81" s="13">
        <f t="shared" si="2"/>
        <v>0</v>
      </c>
    </row>
    <row r="82" spans="1:10" ht="36" customHeight="1" x14ac:dyDescent="0.25">
      <c r="A82" s="211"/>
      <c r="B82" s="29" t="s">
        <v>89</v>
      </c>
      <c r="C82" s="30" t="s">
        <v>288</v>
      </c>
      <c r="D82" s="8" t="s">
        <v>5</v>
      </c>
      <c r="E82" s="20"/>
      <c r="F82" s="13">
        <f t="shared" si="2"/>
        <v>0</v>
      </c>
    </row>
    <row r="83" spans="1:10" ht="36" customHeight="1" x14ac:dyDescent="0.25">
      <c r="A83" s="211"/>
      <c r="B83" s="29" t="s">
        <v>90</v>
      </c>
      <c r="C83" s="30" t="s">
        <v>289</v>
      </c>
      <c r="D83" s="8" t="s">
        <v>5</v>
      </c>
      <c r="E83" s="20"/>
      <c r="F83" s="13">
        <f t="shared" si="2"/>
        <v>0</v>
      </c>
    </row>
    <row r="84" spans="1:10" ht="36" customHeight="1" x14ac:dyDescent="0.25">
      <c r="A84" s="211"/>
      <c r="B84" s="29" t="s">
        <v>91</v>
      </c>
      <c r="C84" s="30" t="s">
        <v>290</v>
      </c>
      <c r="D84" s="8" t="s">
        <v>5</v>
      </c>
      <c r="E84" s="20"/>
      <c r="F84" s="13">
        <f t="shared" si="2"/>
        <v>0</v>
      </c>
    </row>
    <row r="85" spans="1:10" ht="36" customHeight="1" x14ac:dyDescent="0.25">
      <c r="A85" s="211"/>
      <c r="B85" s="29" t="s">
        <v>92</v>
      </c>
      <c r="C85" s="30" t="s">
        <v>291</v>
      </c>
      <c r="D85" s="8" t="s">
        <v>4</v>
      </c>
      <c r="E85" s="20"/>
      <c r="F85" s="13">
        <f t="shared" si="2"/>
        <v>1</v>
      </c>
    </row>
    <row r="86" spans="1:10" ht="36" customHeight="1" x14ac:dyDescent="0.25">
      <c r="A86" s="211"/>
      <c r="B86" s="29" t="s">
        <v>93</v>
      </c>
      <c r="C86" s="30" t="s">
        <v>292</v>
      </c>
      <c r="D86" s="8" t="s">
        <v>4</v>
      </c>
      <c r="E86" s="20"/>
      <c r="F86" s="13">
        <f t="shared" si="2"/>
        <v>1</v>
      </c>
    </row>
    <row r="87" spans="1:10" ht="36" customHeight="1" thickBot="1" x14ac:dyDescent="0.3">
      <c r="A87" s="212"/>
      <c r="B87" s="31" t="s">
        <v>94</v>
      </c>
      <c r="C87" s="32" t="s">
        <v>293</v>
      </c>
      <c r="D87" s="9" t="s">
        <v>4</v>
      </c>
      <c r="E87" s="20"/>
      <c r="F87" s="13">
        <f t="shared" si="2"/>
        <v>1</v>
      </c>
    </row>
    <row r="88" spans="1:10" ht="36" customHeight="1" x14ac:dyDescent="0.25">
      <c r="A88" s="210" t="s">
        <v>277</v>
      </c>
      <c r="B88" s="33" t="s">
        <v>95</v>
      </c>
      <c r="C88" s="34" t="s">
        <v>294</v>
      </c>
      <c r="D88" s="7" t="s">
        <v>4</v>
      </c>
      <c r="E88" s="20"/>
      <c r="F88" s="13">
        <f t="shared" si="2"/>
        <v>1</v>
      </c>
    </row>
    <row r="89" spans="1:10" ht="36" customHeight="1" x14ac:dyDescent="0.25">
      <c r="A89" s="211"/>
      <c r="B89" s="29" t="s">
        <v>96</v>
      </c>
      <c r="C89" s="30" t="s">
        <v>295</v>
      </c>
      <c r="D89" s="8" t="s">
        <v>4</v>
      </c>
      <c r="E89" s="20"/>
      <c r="F89" s="13">
        <f t="shared" si="2"/>
        <v>1</v>
      </c>
    </row>
    <row r="90" spans="1:10" ht="36" customHeight="1" x14ac:dyDescent="0.25">
      <c r="A90" s="211"/>
      <c r="B90" s="29" t="s">
        <v>97</v>
      </c>
      <c r="C90" s="30" t="s">
        <v>296</v>
      </c>
      <c r="D90" s="8" t="s">
        <v>4</v>
      </c>
      <c r="E90" s="20"/>
      <c r="F90" s="13">
        <f t="shared" si="2"/>
        <v>1</v>
      </c>
    </row>
    <row r="91" spans="1:10" ht="36" customHeight="1" x14ac:dyDescent="0.25">
      <c r="A91" s="211"/>
      <c r="B91" s="29" t="s">
        <v>98</v>
      </c>
      <c r="C91" s="30" t="s">
        <v>297</v>
      </c>
      <c r="D91" s="8" t="s">
        <v>5</v>
      </c>
      <c r="E91" s="20"/>
      <c r="F91" s="13">
        <f t="shared" si="2"/>
        <v>0</v>
      </c>
    </row>
    <row r="92" spans="1:10" ht="36" customHeight="1" thickBot="1" x14ac:dyDescent="0.3">
      <c r="A92" s="212"/>
      <c r="B92" s="31" t="s">
        <v>99</v>
      </c>
      <c r="C92" s="32" t="s">
        <v>298</v>
      </c>
      <c r="D92" s="9" t="s">
        <v>5</v>
      </c>
      <c r="E92" s="20"/>
      <c r="F92" s="13">
        <f t="shared" si="2"/>
        <v>0</v>
      </c>
      <c r="G92" s="48">
        <f>COUNTIF(D51:D92,"Yes")</f>
        <v>21</v>
      </c>
      <c r="H92" s="48">
        <v>42</v>
      </c>
      <c r="I92" s="49"/>
      <c r="J92" s="49"/>
    </row>
    <row r="93" spans="1:10" ht="36" customHeight="1" thickBot="1" x14ac:dyDescent="0.3">
      <c r="A93" s="206" t="s">
        <v>502</v>
      </c>
      <c r="B93" s="207"/>
      <c r="C93" s="207"/>
      <c r="D93" s="208"/>
      <c r="E93" s="20"/>
      <c r="G93" s="48"/>
      <c r="H93" s="48"/>
      <c r="I93" s="49"/>
      <c r="J93" s="49"/>
    </row>
    <row r="94" spans="1:10" ht="36" customHeight="1" x14ac:dyDescent="0.25">
      <c r="A94" s="200" t="s">
        <v>146</v>
      </c>
      <c r="B94" s="50" t="s">
        <v>101</v>
      </c>
      <c r="C94" s="51" t="s">
        <v>299</v>
      </c>
      <c r="D94" s="7" t="s">
        <v>5</v>
      </c>
      <c r="E94" s="20"/>
      <c r="F94" s="13">
        <f t="shared" ref="F94:F124" si="3">COUNTIF(D94:D94,"Yes")</f>
        <v>0</v>
      </c>
    </row>
    <row r="95" spans="1:10" ht="36" customHeight="1" x14ac:dyDescent="0.25">
      <c r="A95" s="201"/>
      <c r="B95" s="52" t="s">
        <v>102</v>
      </c>
      <c r="C95" s="53" t="s">
        <v>300</v>
      </c>
      <c r="D95" s="8" t="s">
        <v>5</v>
      </c>
      <c r="E95" s="20"/>
      <c r="F95" s="13">
        <f t="shared" si="3"/>
        <v>0</v>
      </c>
    </row>
    <row r="96" spans="1:10" ht="36" customHeight="1" x14ac:dyDescent="0.25">
      <c r="A96" s="201"/>
      <c r="B96" s="52" t="s">
        <v>103</v>
      </c>
      <c r="C96" s="53" t="s">
        <v>301</v>
      </c>
      <c r="D96" s="8" t="s">
        <v>5</v>
      </c>
      <c r="E96" s="20"/>
      <c r="F96" s="13">
        <f t="shared" si="3"/>
        <v>0</v>
      </c>
    </row>
    <row r="97" spans="1:6" ht="36" customHeight="1" x14ac:dyDescent="0.25">
      <c r="A97" s="201"/>
      <c r="B97" s="52" t="s">
        <v>104</v>
      </c>
      <c r="C97" s="53" t="s">
        <v>302</v>
      </c>
      <c r="D97" s="8" t="s">
        <v>4</v>
      </c>
      <c r="E97" s="20"/>
      <c r="F97" s="13">
        <f t="shared" si="3"/>
        <v>1</v>
      </c>
    </row>
    <row r="98" spans="1:6" ht="36" customHeight="1" x14ac:dyDescent="0.25">
      <c r="A98" s="201"/>
      <c r="B98" s="52" t="s">
        <v>105</v>
      </c>
      <c r="C98" s="53" t="s">
        <v>303</v>
      </c>
      <c r="D98" s="8" t="s">
        <v>4</v>
      </c>
      <c r="E98" s="20"/>
      <c r="F98" s="13">
        <f t="shared" si="3"/>
        <v>1</v>
      </c>
    </row>
    <row r="99" spans="1:6" ht="36" customHeight="1" x14ac:dyDescent="0.25">
      <c r="A99" s="201"/>
      <c r="B99" s="52" t="s">
        <v>106</v>
      </c>
      <c r="C99" s="53" t="s">
        <v>304</v>
      </c>
      <c r="D99" s="8" t="s">
        <v>5</v>
      </c>
      <c r="E99" s="20"/>
      <c r="F99" s="13">
        <f t="shared" si="3"/>
        <v>0</v>
      </c>
    </row>
    <row r="100" spans="1:6" ht="36" customHeight="1" x14ac:dyDescent="0.25">
      <c r="A100" s="201"/>
      <c r="B100" s="52" t="s">
        <v>107</v>
      </c>
      <c r="C100" s="53" t="s">
        <v>305</v>
      </c>
      <c r="D100" s="8" t="s">
        <v>5</v>
      </c>
      <c r="E100" s="20"/>
      <c r="F100" s="13">
        <f t="shared" si="3"/>
        <v>0</v>
      </c>
    </row>
    <row r="101" spans="1:6" ht="36" customHeight="1" x14ac:dyDescent="0.25">
      <c r="A101" s="201"/>
      <c r="B101" s="52" t="s">
        <v>108</v>
      </c>
      <c r="C101" s="53" t="s">
        <v>306</v>
      </c>
      <c r="D101" s="8" t="s">
        <v>4</v>
      </c>
      <c r="E101" s="20"/>
      <c r="F101" s="13">
        <f t="shared" si="3"/>
        <v>1</v>
      </c>
    </row>
    <row r="102" spans="1:6" ht="36" customHeight="1" x14ac:dyDescent="0.25">
      <c r="A102" s="201"/>
      <c r="B102" s="54" t="s">
        <v>109</v>
      </c>
      <c r="C102" s="55" t="s">
        <v>307</v>
      </c>
      <c r="D102" s="8" t="s">
        <v>4</v>
      </c>
      <c r="E102" s="20"/>
      <c r="F102" s="13">
        <f t="shared" si="3"/>
        <v>1</v>
      </c>
    </row>
    <row r="103" spans="1:6" ht="36" customHeight="1" thickBot="1" x14ac:dyDescent="0.3">
      <c r="A103" s="202"/>
      <c r="B103" s="56" t="s">
        <v>110</v>
      </c>
      <c r="C103" s="57" t="s">
        <v>308</v>
      </c>
      <c r="D103" s="9" t="s">
        <v>5</v>
      </c>
      <c r="E103" s="20"/>
      <c r="F103" s="13">
        <f t="shared" si="3"/>
        <v>0</v>
      </c>
    </row>
    <row r="104" spans="1:6" ht="36" customHeight="1" x14ac:dyDescent="0.25">
      <c r="A104" s="200" t="s">
        <v>100</v>
      </c>
      <c r="B104" s="50" t="s">
        <v>111</v>
      </c>
      <c r="C104" s="51" t="s">
        <v>309</v>
      </c>
      <c r="D104" s="7" t="s">
        <v>5</v>
      </c>
      <c r="E104" s="20"/>
      <c r="F104" s="13">
        <f t="shared" si="3"/>
        <v>0</v>
      </c>
    </row>
    <row r="105" spans="1:6" ht="36" customHeight="1" x14ac:dyDescent="0.25">
      <c r="A105" s="201"/>
      <c r="B105" s="52" t="s">
        <v>112</v>
      </c>
      <c r="C105" s="53" t="s">
        <v>310</v>
      </c>
      <c r="D105" s="8" t="s">
        <v>4</v>
      </c>
      <c r="E105" s="20"/>
      <c r="F105" s="13">
        <f t="shared" si="3"/>
        <v>1</v>
      </c>
    </row>
    <row r="106" spans="1:6" ht="36" customHeight="1" x14ac:dyDescent="0.25">
      <c r="A106" s="201"/>
      <c r="B106" s="52" t="s">
        <v>113</v>
      </c>
      <c r="C106" s="53" t="s">
        <v>311</v>
      </c>
      <c r="D106" s="8" t="s">
        <v>4</v>
      </c>
      <c r="E106" s="20"/>
      <c r="F106" s="13">
        <f t="shared" si="3"/>
        <v>1</v>
      </c>
    </row>
    <row r="107" spans="1:6" ht="36" customHeight="1" x14ac:dyDescent="0.25">
      <c r="A107" s="201"/>
      <c r="B107" s="52" t="s">
        <v>114</v>
      </c>
      <c r="C107" s="53" t="s">
        <v>312</v>
      </c>
      <c r="D107" s="8" t="s">
        <v>5</v>
      </c>
      <c r="E107" s="20"/>
      <c r="F107" s="13">
        <f t="shared" si="3"/>
        <v>0</v>
      </c>
    </row>
    <row r="108" spans="1:6" ht="36" customHeight="1" x14ac:dyDescent="0.25">
      <c r="A108" s="201"/>
      <c r="B108" s="52" t="s">
        <v>115</v>
      </c>
      <c r="C108" s="53" t="s">
        <v>313</v>
      </c>
      <c r="D108" s="8" t="s">
        <v>5</v>
      </c>
      <c r="E108" s="20"/>
      <c r="F108" s="13">
        <f t="shared" si="3"/>
        <v>0</v>
      </c>
    </row>
    <row r="109" spans="1:6" ht="36" customHeight="1" x14ac:dyDescent="0.25">
      <c r="A109" s="201"/>
      <c r="B109" s="52" t="s">
        <v>116</v>
      </c>
      <c r="C109" s="53" t="s">
        <v>387</v>
      </c>
      <c r="D109" s="8" t="s">
        <v>4</v>
      </c>
      <c r="E109" s="20"/>
      <c r="F109" s="13">
        <f t="shared" si="3"/>
        <v>1</v>
      </c>
    </row>
    <row r="110" spans="1:6" ht="36" customHeight="1" x14ac:dyDescent="0.25">
      <c r="A110" s="201"/>
      <c r="B110" s="52" t="s">
        <v>117</v>
      </c>
      <c r="C110" s="53" t="s">
        <v>314</v>
      </c>
      <c r="D110" s="8" t="s">
        <v>4</v>
      </c>
      <c r="E110" s="20"/>
      <c r="F110" s="13">
        <f t="shared" si="3"/>
        <v>1</v>
      </c>
    </row>
    <row r="111" spans="1:6" ht="36" customHeight="1" x14ac:dyDescent="0.25">
      <c r="A111" s="201"/>
      <c r="B111" s="54" t="s">
        <v>315</v>
      </c>
      <c r="C111" s="55" t="s">
        <v>316</v>
      </c>
      <c r="D111" s="8" t="s">
        <v>5</v>
      </c>
      <c r="E111" s="20"/>
      <c r="F111" s="13">
        <f t="shared" si="3"/>
        <v>0</v>
      </c>
    </row>
    <row r="112" spans="1:6" ht="36" customHeight="1" x14ac:dyDescent="0.25">
      <c r="A112" s="201"/>
      <c r="B112" s="52" t="s">
        <v>118</v>
      </c>
      <c r="C112" s="53" t="s">
        <v>317</v>
      </c>
      <c r="D112" s="8" t="s">
        <v>4</v>
      </c>
      <c r="E112" s="20"/>
      <c r="F112" s="13">
        <f t="shared" si="3"/>
        <v>1</v>
      </c>
    </row>
    <row r="113" spans="1:6" ht="36" customHeight="1" x14ac:dyDescent="0.25">
      <c r="A113" s="201"/>
      <c r="B113" s="52" t="s">
        <v>119</v>
      </c>
      <c r="C113" s="53" t="s">
        <v>318</v>
      </c>
      <c r="D113" s="8" t="s">
        <v>5</v>
      </c>
      <c r="E113" s="20"/>
      <c r="F113" s="13">
        <f t="shared" si="3"/>
        <v>0</v>
      </c>
    </row>
    <row r="114" spans="1:6" ht="36" customHeight="1" x14ac:dyDescent="0.25">
      <c r="A114" s="201"/>
      <c r="B114" s="52" t="s">
        <v>120</v>
      </c>
      <c r="C114" s="53" t="s">
        <v>319</v>
      </c>
      <c r="D114" s="8" t="s">
        <v>5</v>
      </c>
      <c r="E114" s="20"/>
      <c r="F114" s="13">
        <f t="shared" si="3"/>
        <v>0</v>
      </c>
    </row>
    <row r="115" spans="1:6" ht="36" customHeight="1" x14ac:dyDescent="0.25">
      <c r="A115" s="201"/>
      <c r="B115" s="54" t="s">
        <v>321</v>
      </c>
      <c r="C115" s="55" t="s">
        <v>320</v>
      </c>
      <c r="D115" s="8" t="s">
        <v>4</v>
      </c>
      <c r="E115" s="20"/>
      <c r="F115" s="13">
        <f t="shared" si="3"/>
        <v>1</v>
      </c>
    </row>
    <row r="116" spans="1:6" ht="36" customHeight="1" x14ac:dyDescent="0.25">
      <c r="A116" s="201"/>
      <c r="B116" s="54" t="s">
        <v>122</v>
      </c>
      <c r="C116" s="55" t="s">
        <v>322</v>
      </c>
      <c r="D116" s="8" t="s">
        <v>4</v>
      </c>
      <c r="E116" s="20"/>
      <c r="F116" s="13">
        <f t="shared" si="3"/>
        <v>1</v>
      </c>
    </row>
    <row r="117" spans="1:6" ht="36" customHeight="1" x14ac:dyDescent="0.25">
      <c r="A117" s="201"/>
      <c r="B117" s="52" t="s">
        <v>121</v>
      </c>
      <c r="C117" s="53" t="s">
        <v>323</v>
      </c>
      <c r="D117" s="8" t="s">
        <v>5</v>
      </c>
      <c r="E117" s="20"/>
      <c r="F117" s="13">
        <f t="shared" si="3"/>
        <v>0</v>
      </c>
    </row>
    <row r="118" spans="1:6" ht="36" customHeight="1" thickBot="1" x14ac:dyDescent="0.3">
      <c r="A118" s="209"/>
      <c r="B118" s="58" t="s">
        <v>123</v>
      </c>
      <c r="C118" s="59" t="s">
        <v>324</v>
      </c>
      <c r="D118" s="10" t="s">
        <v>5</v>
      </c>
      <c r="E118" s="20"/>
      <c r="F118" s="13">
        <f t="shared" si="3"/>
        <v>0</v>
      </c>
    </row>
    <row r="119" spans="1:6" ht="36" customHeight="1" x14ac:dyDescent="0.25">
      <c r="A119" s="200" t="s">
        <v>147</v>
      </c>
      <c r="B119" s="50" t="s">
        <v>124</v>
      </c>
      <c r="C119" s="51" t="s">
        <v>386</v>
      </c>
      <c r="D119" s="7" t="s">
        <v>4</v>
      </c>
      <c r="E119" s="20"/>
      <c r="F119" s="13">
        <f t="shared" si="3"/>
        <v>1</v>
      </c>
    </row>
    <row r="120" spans="1:6" ht="36" customHeight="1" x14ac:dyDescent="0.25">
      <c r="A120" s="201"/>
      <c r="B120" s="52" t="s">
        <v>125</v>
      </c>
      <c r="C120" s="53" t="s">
        <v>388</v>
      </c>
      <c r="D120" s="8" t="s">
        <v>4</v>
      </c>
      <c r="E120" s="20"/>
      <c r="F120" s="13">
        <f t="shared" si="3"/>
        <v>1</v>
      </c>
    </row>
    <row r="121" spans="1:6" ht="36" customHeight="1" x14ac:dyDescent="0.25">
      <c r="A121" s="201"/>
      <c r="B121" s="54" t="s">
        <v>129</v>
      </c>
      <c r="C121" s="55" t="s">
        <v>389</v>
      </c>
      <c r="D121" s="8" t="s">
        <v>5</v>
      </c>
      <c r="E121" s="20"/>
      <c r="F121" s="13">
        <f t="shared" si="3"/>
        <v>0</v>
      </c>
    </row>
    <row r="122" spans="1:6" ht="36" customHeight="1" x14ac:dyDescent="0.25">
      <c r="A122" s="201"/>
      <c r="B122" s="54" t="s">
        <v>130</v>
      </c>
      <c r="C122" s="55" t="s">
        <v>390</v>
      </c>
      <c r="D122" s="8" t="s">
        <v>5</v>
      </c>
      <c r="E122" s="20"/>
      <c r="F122" s="13">
        <f t="shared" si="3"/>
        <v>0</v>
      </c>
    </row>
    <row r="123" spans="1:6" ht="36" customHeight="1" x14ac:dyDescent="0.25">
      <c r="A123" s="201"/>
      <c r="B123" s="54" t="s">
        <v>132</v>
      </c>
      <c r="C123" s="55" t="s">
        <v>391</v>
      </c>
      <c r="D123" s="8" t="s">
        <v>4</v>
      </c>
      <c r="E123" s="20"/>
      <c r="F123" s="13">
        <f t="shared" si="3"/>
        <v>1</v>
      </c>
    </row>
    <row r="124" spans="1:6" ht="36" customHeight="1" x14ac:dyDescent="0.25">
      <c r="A124" s="201"/>
      <c r="B124" s="54" t="s">
        <v>131</v>
      </c>
      <c r="C124" s="55" t="s">
        <v>392</v>
      </c>
      <c r="D124" s="8" t="s">
        <v>4</v>
      </c>
      <c r="E124" s="20"/>
      <c r="F124" s="13">
        <f t="shared" si="3"/>
        <v>1</v>
      </c>
    </row>
    <row r="125" spans="1:6" ht="36" customHeight="1" x14ac:dyDescent="0.25">
      <c r="A125" s="201"/>
      <c r="B125" s="54" t="s">
        <v>133</v>
      </c>
      <c r="C125" s="55" t="s">
        <v>322</v>
      </c>
      <c r="D125" s="8" t="s">
        <v>5</v>
      </c>
      <c r="E125" s="20"/>
      <c r="F125" s="13">
        <f t="shared" ref="F125:F143" si="4">COUNTIF(D125:D125,"Yes")</f>
        <v>0</v>
      </c>
    </row>
    <row r="126" spans="1:6" ht="36" customHeight="1" x14ac:dyDescent="0.25">
      <c r="A126" s="201"/>
      <c r="B126" s="52" t="s">
        <v>126</v>
      </c>
      <c r="C126" s="53" t="s">
        <v>323</v>
      </c>
      <c r="D126" s="8" t="s">
        <v>5</v>
      </c>
      <c r="E126" s="20"/>
      <c r="F126" s="13">
        <f t="shared" si="4"/>
        <v>0</v>
      </c>
    </row>
    <row r="127" spans="1:6" ht="36" customHeight="1" x14ac:dyDescent="0.25">
      <c r="A127" s="201"/>
      <c r="B127" s="52" t="s">
        <v>127</v>
      </c>
      <c r="C127" s="53" t="s">
        <v>393</v>
      </c>
      <c r="D127" s="8" t="s">
        <v>4</v>
      </c>
      <c r="E127" s="20"/>
      <c r="F127" s="13">
        <f t="shared" si="4"/>
        <v>1</v>
      </c>
    </row>
    <row r="128" spans="1:6" ht="36" customHeight="1" x14ac:dyDescent="0.25">
      <c r="A128" s="201"/>
      <c r="B128" s="52" t="s">
        <v>405</v>
      </c>
      <c r="C128" s="53" t="s">
        <v>407</v>
      </c>
      <c r="D128" s="8" t="s">
        <v>5</v>
      </c>
      <c r="E128" s="20"/>
    </row>
    <row r="129" spans="1:10" ht="36" customHeight="1" x14ac:dyDescent="0.25">
      <c r="A129" s="201"/>
      <c r="B129" s="54" t="s">
        <v>134</v>
      </c>
      <c r="C129" s="55" t="s">
        <v>394</v>
      </c>
      <c r="D129" s="8" t="s">
        <v>4</v>
      </c>
      <c r="E129" s="20"/>
      <c r="F129" s="13">
        <f t="shared" si="4"/>
        <v>1</v>
      </c>
    </row>
    <row r="130" spans="1:10" ht="36" customHeight="1" thickBot="1" x14ac:dyDescent="0.3">
      <c r="A130" s="209"/>
      <c r="B130" s="60" t="s">
        <v>128</v>
      </c>
      <c r="C130" s="61" t="s">
        <v>395</v>
      </c>
      <c r="D130" s="10" t="s">
        <v>5</v>
      </c>
      <c r="E130" s="20"/>
      <c r="F130" s="13">
        <f t="shared" si="4"/>
        <v>0</v>
      </c>
    </row>
    <row r="131" spans="1:10" ht="36" customHeight="1" x14ac:dyDescent="0.25">
      <c r="A131" s="200" t="s">
        <v>148</v>
      </c>
      <c r="B131" s="50" t="s">
        <v>135</v>
      </c>
      <c r="C131" s="51" t="s">
        <v>396</v>
      </c>
      <c r="D131" s="7" t="s">
        <v>5</v>
      </c>
      <c r="E131" s="20"/>
      <c r="F131" s="13">
        <f t="shared" si="4"/>
        <v>0</v>
      </c>
    </row>
    <row r="132" spans="1:10" ht="36" customHeight="1" x14ac:dyDescent="0.25">
      <c r="A132" s="201"/>
      <c r="B132" s="52" t="s">
        <v>136</v>
      </c>
      <c r="C132" s="53" t="s">
        <v>397</v>
      </c>
      <c r="D132" s="8" t="s">
        <v>4</v>
      </c>
      <c r="E132" s="20"/>
      <c r="F132" s="13">
        <f t="shared" si="4"/>
        <v>1</v>
      </c>
    </row>
    <row r="133" spans="1:10" ht="36" customHeight="1" x14ac:dyDescent="0.25">
      <c r="A133" s="201"/>
      <c r="B133" s="52" t="s">
        <v>137</v>
      </c>
      <c r="C133" s="53" t="s">
        <v>398</v>
      </c>
      <c r="D133" s="8" t="s">
        <v>4</v>
      </c>
      <c r="E133" s="20"/>
      <c r="F133" s="13">
        <f t="shared" si="4"/>
        <v>1</v>
      </c>
    </row>
    <row r="134" spans="1:10" ht="36" customHeight="1" x14ac:dyDescent="0.25">
      <c r="A134" s="201"/>
      <c r="B134" s="52" t="s">
        <v>129</v>
      </c>
      <c r="C134" s="53" t="s">
        <v>399</v>
      </c>
      <c r="D134" s="8" t="s">
        <v>5</v>
      </c>
      <c r="E134" s="20"/>
      <c r="F134" s="13">
        <f t="shared" si="4"/>
        <v>0</v>
      </c>
    </row>
    <row r="135" spans="1:10" ht="36" customHeight="1" x14ac:dyDescent="0.25">
      <c r="A135" s="201"/>
      <c r="B135" s="52" t="s">
        <v>138</v>
      </c>
      <c r="C135" s="53" t="s">
        <v>400</v>
      </c>
      <c r="D135" s="8" t="s">
        <v>5</v>
      </c>
      <c r="E135" s="20"/>
      <c r="F135" s="13">
        <f t="shared" si="4"/>
        <v>0</v>
      </c>
    </row>
    <row r="136" spans="1:10" ht="36" customHeight="1" x14ac:dyDescent="0.25">
      <c r="A136" s="201"/>
      <c r="B136" s="52" t="s">
        <v>139</v>
      </c>
      <c r="C136" s="53" t="s">
        <v>401</v>
      </c>
      <c r="D136" s="8" t="s">
        <v>4</v>
      </c>
      <c r="E136" s="20"/>
      <c r="F136" s="13">
        <f t="shared" si="4"/>
        <v>1</v>
      </c>
    </row>
    <row r="137" spans="1:10" ht="36" customHeight="1" x14ac:dyDescent="0.25">
      <c r="A137" s="201"/>
      <c r="B137" s="54" t="s">
        <v>140</v>
      </c>
      <c r="C137" s="55" t="s">
        <v>402</v>
      </c>
      <c r="D137" s="8" t="s">
        <v>4</v>
      </c>
      <c r="E137" s="20"/>
      <c r="F137" s="13">
        <f t="shared" si="4"/>
        <v>1</v>
      </c>
    </row>
    <row r="138" spans="1:10" ht="36" customHeight="1" x14ac:dyDescent="0.25">
      <c r="A138" s="201"/>
      <c r="B138" s="52" t="s">
        <v>141</v>
      </c>
      <c r="C138" s="53" t="s">
        <v>403</v>
      </c>
      <c r="D138" s="8" t="s">
        <v>4</v>
      </c>
      <c r="E138" s="20"/>
      <c r="F138" s="13">
        <f t="shared" si="4"/>
        <v>1</v>
      </c>
    </row>
    <row r="139" spans="1:10" ht="36" customHeight="1" x14ac:dyDescent="0.25">
      <c r="A139" s="201"/>
      <c r="B139" s="54" t="s">
        <v>404</v>
      </c>
      <c r="C139" s="55" t="s">
        <v>406</v>
      </c>
      <c r="D139" s="8" t="s">
        <v>4</v>
      </c>
      <c r="E139" s="20"/>
      <c r="F139" s="13">
        <f t="shared" si="4"/>
        <v>1</v>
      </c>
    </row>
    <row r="140" spans="1:10" ht="36" customHeight="1" x14ac:dyDescent="0.25">
      <c r="A140" s="201"/>
      <c r="B140" s="52" t="s">
        <v>142</v>
      </c>
      <c r="C140" s="53" t="s">
        <v>408</v>
      </c>
      <c r="D140" s="8" t="s">
        <v>5</v>
      </c>
      <c r="E140" s="20"/>
      <c r="F140" s="13">
        <f t="shared" si="4"/>
        <v>0</v>
      </c>
    </row>
    <row r="141" spans="1:10" ht="36" customHeight="1" x14ac:dyDescent="0.25">
      <c r="A141" s="201"/>
      <c r="B141" s="52" t="s">
        <v>143</v>
      </c>
      <c r="C141" s="53" t="s">
        <v>409</v>
      </c>
      <c r="D141" s="8" t="s">
        <v>5</v>
      </c>
      <c r="E141" s="20"/>
      <c r="F141" s="13">
        <f t="shared" si="4"/>
        <v>0</v>
      </c>
    </row>
    <row r="142" spans="1:10" ht="36" customHeight="1" x14ac:dyDescent="0.25">
      <c r="A142" s="201"/>
      <c r="B142" s="54" t="s">
        <v>145</v>
      </c>
      <c r="C142" s="55" t="s">
        <v>410</v>
      </c>
      <c r="D142" s="8" t="s">
        <v>4</v>
      </c>
      <c r="E142" s="20"/>
      <c r="F142" s="13">
        <f t="shared" si="4"/>
        <v>1</v>
      </c>
    </row>
    <row r="143" spans="1:10" ht="36" customHeight="1" thickBot="1" x14ac:dyDescent="0.3">
      <c r="A143" s="202"/>
      <c r="B143" s="62" t="s">
        <v>144</v>
      </c>
      <c r="C143" s="63" t="s">
        <v>411</v>
      </c>
      <c r="D143" s="9" t="s">
        <v>4</v>
      </c>
      <c r="E143" s="20"/>
      <c r="F143" s="13">
        <f t="shared" si="4"/>
        <v>1</v>
      </c>
      <c r="G143" s="64">
        <f>COUNTIF(D94:D143,"Yes")</f>
        <v>25</v>
      </c>
      <c r="H143" s="64">
        <v>50</v>
      </c>
      <c r="I143" s="65"/>
      <c r="J143" s="66"/>
    </row>
    <row r="144" spans="1:10" ht="36" customHeight="1" thickBot="1" x14ac:dyDescent="0.3">
      <c r="A144" s="203" t="s">
        <v>503</v>
      </c>
      <c r="B144" s="204"/>
      <c r="C144" s="204"/>
      <c r="D144" s="205"/>
      <c r="E144" s="20"/>
      <c r="G144" s="67"/>
      <c r="H144" s="67"/>
      <c r="I144" s="66"/>
      <c r="J144" s="66"/>
    </row>
    <row r="145" spans="1:6" ht="36" customHeight="1" x14ac:dyDescent="0.25">
      <c r="A145" s="144" t="s">
        <v>162</v>
      </c>
      <c r="B145" s="140" t="s">
        <v>328</v>
      </c>
      <c r="C145" s="141" t="s">
        <v>412</v>
      </c>
      <c r="D145" s="7" t="s">
        <v>5</v>
      </c>
      <c r="E145" s="20"/>
      <c r="F145" s="13">
        <f t="shared" ref="F145:F193" si="5">COUNTIF(D145:D145,"Yes")</f>
        <v>0</v>
      </c>
    </row>
    <row r="146" spans="1:6" ht="36" customHeight="1" x14ac:dyDescent="0.25">
      <c r="A146" s="145" t="s">
        <v>162</v>
      </c>
      <c r="B146" s="142" t="s">
        <v>327</v>
      </c>
      <c r="C146" s="143" t="s">
        <v>413</v>
      </c>
      <c r="D146" s="8" t="s">
        <v>4</v>
      </c>
      <c r="E146" s="20"/>
      <c r="F146" s="13">
        <f t="shared" si="5"/>
        <v>1</v>
      </c>
    </row>
    <row r="147" spans="1:6" ht="36" customHeight="1" x14ac:dyDescent="0.25">
      <c r="A147" s="145" t="s">
        <v>162</v>
      </c>
      <c r="B147" s="142" t="s">
        <v>329</v>
      </c>
      <c r="C147" s="143" t="s">
        <v>414</v>
      </c>
      <c r="D147" s="8" t="s">
        <v>4</v>
      </c>
      <c r="E147" s="20"/>
      <c r="F147" s="13">
        <f t="shared" si="5"/>
        <v>1</v>
      </c>
    </row>
    <row r="148" spans="1:6" ht="36" customHeight="1" x14ac:dyDescent="0.25">
      <c r="A148" s="145" t="s">
        <v>153</v>
      </c>
      <c r="B148" s="142" t="s">
        <v>330</v>
      </c>
      <c r="C148" s="143" t="s">
        <v>415</v>
      </c>
      <c r="D148" s="8" t="s">
        <v>5</v>
      </c>
      <c r="E148" s="20"/>
      <c r="F148" s="13">
        <f t="shared" si="5"/>
        <v>0</v>
      </c>
    </row>
    <row r="149" spans="1:6" ht="36" customHeight="1" x14ac:dyDescent="0.25">
      <c r="A149" s="145" t="s">
        <v>153</v>
      </c>
      <c r="B149" s="142" t="s">
        <v>331</v>
      </c>
      <c r="C149" s="143" t="s">
        <v>416</v>
      </c>
      <c r="D149" s="8" t="s">
        <v>4</v>
      </c>
      <c r="E149" s="20"/>
      <c r="F149" s="13">
        <f t="shared" si="5"/>
        <v>1</v>
      </c>
    </row>
    <row r="150" spans="1:6" ht="36" customHeight="1" x14ac:dyDescent="0.25">
      <c r="A150" s="145" t="s">
        <v>153</v>
      </c>
      <c r="B150" s="142" t="s">
        <v>332</v>
      </c>
      <c r="C150" s="143" t="s">
        <v>417</v>
      </c>
      <c r="D150" s="8" t="s">
        <v>4</v>
      </c>
      <c r="E150" s="20"/>
      <c r="F150" s="13">
        <f t="shared" si="5"/>
        <v>1</v>
      </c>
    </row>
    <row r="151" spans="1:6" ht="36" customHeight="1" x14ac:dyDescent="0.25">
      <c r="A151" s="145" t="s">
        <v>153</v>
      </c>
      <c r="B151" s="142" t="s">
        <v>333</v>
      </c>
      <c r="C151" s="143" t="s">
        <v>418</v>
      </c>
      <c r="D151" s="8" t="s">
        <v>5</v>
      </c>
      <c r="E151" s="20"/>
      <c r="F151" s="13">
        <f t="shared" si="5"/>
        <v>0</v>
      </c>
    </row>
    <row r="152" spans="1:6" ht="36" customHeight="1" x14ac:dyDescent="0.25">
      <c r="A152" s="145" t="s">
        <v>156</v>
      </c>
      <c r="B152" s="142" t="s">
        <v>334</v>
      </c>
      <c r="C152" s="143" t="s">
        <v>419</v>
      </c>
      <c r="D152" s="8" t="s">
        <v>5</v>
      </c>
      <c r="E152" s="20"/>
      <c r="F152" s="13">
        <f t="shared" si="5"/>
        <v>0</v>
      </c>
    </row>
    <row r="153" spans="1:6" ht="36" customHeight="1" x14ac:dyDescent="0.25">
      <c r="A153" s="145" t="s">
        <v>156</v>
      </c>
      <c r="B153" s="142" t="s">
        <v>384</v>
      </c>
      <c r="C153" s="143" t="s">
        <v>420</v>
      </c>
      <c r="D153" s="8" t="s">
        <v>4</v>
      </c>
      <c r="E153" s="20"/>
      <c r="F153" s="13">
        <f t="shared" si="5"/>
        <v>1</v>
      </c>
    </row>
    <row r="154" spans="1:6" ht="36" customHeight="1" x14ac:dyDescent="0.25">
      <c r="A154" s="145" t="s">
        <v>156</v>
      </c>
      <c r="B154" s="142" t="s">
        <v>383</v>
      </c>
      <c r="C154" s="143" t="s">
        <v>421</v>
      </c>
      <c r="D154" s="8" t="s">
        <v>4</v>
      </c>
      <c r="E154" s="20"/>
      <c r="F154" s="13">
        <f t="shared" si="5"/>
        <v>1</v>
      </c>
    </row>
    <row r="155" spans="1:6" ht="36" customHeight="1" x14ac:dyDescent="0.25">
      <c r="A155" s="145" t="s">
        <v>156</v>
      </c>
      <c r="B155" s="142" t="s">
        <v>382</v>
      </c>
      <c r="C155" s="143" t="s">
        <v>422</v>
      </c>
      <c r="D155" s="8" t="s">
        <v>5</v>
      </c>
      <c r="E155" s="20"/>
      <c r="F155" s="13">
        <f t="shared" si="5"/>
        <v>0</v>
      </c>
    </row>
    <row r="156" spans="1:6" ht="36" customHeight="1" x14ac:dyDescent="0.25">
      <c r="A156" s="145" t="s">
        <v>164</v>
      </c>
      <c r="B156" s="142" t="s">
        <v>381</v>
      </c>
      <c r="C156" s="143" t="s">
        <v>423</v>
      </c>
      <c r="D156" s="8" t="s">
        <v>5</v>
      </c>
      <c r="E156" s="20"/>
      <c r="F156" s="13">
        <f t="shared" si="5"/>
        <v>0</v>
      </c>
    </row>
    <row r="157" spans="1:6" ht="36" customHeight="1" x14ac:dyDescent="0.25">
      <c r="A157" s="145" t="s">
        <v>158</v>
      </c>
      <c r="B157" s="142" t="s">
        <v>380</v>
      </c>
      <c r="C157" s="143" t="s">
        <v>424</v>
      </c>
      <c r="D157" s="8" t="s">
        <v>4</v>
      </c>
      <c r="E157" s="20"/>
      <c r="F157" s="13">
        <f t="shared" si="5"/>
        <v>1</v>
      </c>
    </row>
    <row r="158" spans="1:6" ht="36" customHeight="1" x14ac:dyDescent="0.25">
      <c r="A158" s="145" t="s">
        <v>158</v>
      </c>
      <c r="B158" s="142" t="s">
        <v>379</v>
      </c>
      <c r="C158" s="143" t="s">
        <v>425</v>
      </c>
      <c r="D158" s="8" t="s">
        <v>4</v>
      </c>
      <c r="E158" s="20"/>
      <c r="F158" s="13">
        <f t="shared" si="5"/>
        <v>1</v>
      </c>
    </row>
    <row r="159" spans="1:6" ht="36" customHeight="1" x14ac:dyDescent="0.25">
      <c r="A159" s="145" t="s">
        <v>158</v>
      </c>
      <c r="B159" s="142" t="s">
        <v>378</v>
      </c>
      <c r="C159" s="143" t="s">
        <v>426</v>
      </c>
      <c r="D159" s="8" t="s">
        <v>5</v>
      </c>
      <c r="E159" s="20"/>
      <c r="F159" s="13">
        <f t="shared" si="5"/>
        <v>0</v>
      </c>
    </row>
    <row r="160" spans="1:6" ht="36" customHeight="1" x14ac:dyDescent="0.25">
      <c r="A160" s="145" t="s">
        <v>158</v>
      </c>
      <c r="B160" s="142" t="s">
        <v>377</v>
      </c>
      <c r="C160" s="143" t="s">
        <v>427</v>
      </c>
      <c r="D160" s="8" t="s">
        <v>5</v>
      </c>
      <c r="E160" s="20"/>
      <c r="F160" s="13">
        <f t="shared" si="5"/>
        <v>0</v>
      </c>
    </row>
    <row r="161" spans="1:11" ht="36" customHeight="1" x14ac:dyDescent="0.25">
      <c r="A161" s="145" t="s">
        <v>158</v>
      </c>
      <c r="B161" s="142" t="s">
        <v>376</v>
      </c>
      <c r="C161" s="143" t="s">
        <v>428</v>
      </c>
      <c r="D161" s="8" t="s">
        <v>4</v>
      </c>
      <c r="E161" s="20"/>
      <c r="F161" s="13">
        <f t="shared" si="5"/>
        <v>1</v>
      </c>
      <c r="G161" s="68"/>
      <c r="H161" s="68"/>
      <c r="I161" s="69"/>
      <c r="J161" s="69"/>
      <c r="K161" s="47"/>
    </row>
    <row r="162" spans="1:11" ht="36" customHeight="1" x14ac:dyDescent="0.25">
      <c r="A162" s="145" t="s">
        <v>160</v>
      </c>
      <c r="B162" s="142" t="s">
        <v>375</v>
      </c>
      <c r="C162" s="30" t="s">
        <v>429</v>
      </c>
      <c r="D162" s="8" t="s">
        <v>5</v>
      </c>
      <c r="F162" s="13">
        <f t="shared" si="5"/>
        <v>0</v>
      </c>
    </row>
    <row r="163" spans="1:11" ht="36" customHeight="1" x14ac:dyDescent="0.25">
      <c r="A163" s="145" t="s">
        <v>160</v>
      </c>
      <c r="B163" s="142" t="s">
        <v>385</v>
      </c>
      <c r="C163" s="30" t="s">
        <v>430</v>
      </c>
      <c r="D163" s="8" t="s">
        <v>4</v>
      </c>
      <c r="F163" s="13">
        <f t="shared" si="5"/>
        <v>1</v>
      </c>
    </row>
    <row r="164" spans="1:11" ht="36" customHeight="1" x14ac:dyDescent="0.25">
      <c r="A164" s="145" t="s">
        <v>163</v>
      </c>
      <c r="B164" s="142" t="s">
        <v>374</v>
      </c>
      <c r="C164" s="30" t="s">
        <v>432</v>
      </c>
      <c r="D164" s="8" t="s">
        <v>4</v>
      </c>
      <c r="F164" s="13">
        <f t="shared" si="5"/>
        <v>1</v>
      </c>
    </row>
    <row r="165" spans="1:11" ht="36" customHeight="1" x14ac:dyDescent="0.25">
      <c r="A165" s="145" t="s">
        <v>163</v>
      </c>
      <c r="B165" s="142" t="s">
        <v>373</v>
      </c>
      <c r="C165" s="30" t="s">
        <v>431</v>
      </c>
      <c r="D165" s="8" t="s">
        <v>5</v>
      </c>
      <c r="F165" s="13">
        <f t="shared" si="5"/>
        <v>0</v>
      </c>
    </row>
    <row r="166" spans="1:11" ht="36" customHeight="1" x14ac:dyDescent="0.25">
      <c r="A166" s="145" t="s">
        <v>163</v>
      </c>
      <c r="B166" s="142" t="s">
        <v>372</v>
      </c>
      <c r="C166" s="30" t="s">
        <v>433</v>
      </c>
      <c r="D166" s="8" t="s">
        <v>5</v>
      </c>
      <c r="F166" s="13">
        <f t="shared" si="5"/>
        <v>0</v>
      </c>
    </row>
    <row r="167" spans="1:11" ht="36" customHeight="1" x14ac:dyDescent="0.25">
      <c r="A167" s="145" t="s">
        <v>149</v>
      </c>
      <c r="B167" s="142" t="s">
        <v>371</v>
      </c>
      <c r="C167" s="30" t="s">
        <v>434</v>
      </c>
      <c r="D167" s="8" t="s">
        <v>4</v>
      </c>
      <c r="F167" s="13">
        <f t="shared" si="5"/>
        <v>1</v>
      </c>
    </row>
    <row r="168" spans="1:11" ht="36" customHeight="1" x14ac:dyDescent="0.25">
      <c r="A168" s="145" t="s">
        <v>149</v>
      </c>
      <c r="B168" s="142" t="s">
        <v>370</v>
      </c>
      <c r="C168" s="30" t="s">
        <v>435</v>
      </c>
      <c r="D168" s="8" t="s">
        <v>4</v>
      </c>
      <c r="F168" s="13">
        <f t="shared" si="5"/>
        <v>1</v>
      </c>
    </row>
    <row r="169" spans="1:11" ht="36" customHeight="1" x14ac:dyDescent="0.25">
      <c r="A169" s="145" t="s">
        <v>149</v>
      </c>
      <c r="B169" s="142" t="s">
        <v>369</v>
      </c>
      <c r="C169" s="30" t="s">
        <v>436</v>
      </c>
      <c r="D169" s="8" t="s">
        <v>5</v>
      </c>
      <c r="F169" s="13">
        <f t="shared" si="5"/>
        <v>0</v>
      </c>
    </row>
    <row r="170" spans="1:11" ht="36" customHeight="1" x14ac:dyDescent="0.25">
      <c r="A170" s="145" t="s">
        <v>154</v>
      </c>
      <c r="B170" s="142" t="s">
        <v>367</v>
      </c>
      <c r="C170" s="30" t="s">
        <v>437</v>
      </c>
      <c r="D170" s="8" t="s">
        <v>5</v>
      </c>
      <c r="F170" s="13">
        <f t="shared" si="5"/>
        <v>0</v>
      </c>
    </row>
    <row r="171" spans="1:11" ht="36" customHeight="1" x14ac:dyDescent="0.25">
      <c r="A171" s="145" t="s">
        <v>154</v>
      </c>
      <c r="B171" s="142" t="s">
        <v>368</v>
      </c>
      <c r="C171" s="30" t="s">
        <v>438</v>
      </c>
      <c r="D171" s="8" t="s">
        <v>4</v>
      </c>
      <c r="F171" s="13">
        <f t="shared" si="5"/>
        <v>1</v>
      </c>
    </row>
    <row r="172" spans="1:11" ht="36" customHeight="1" x14ac:dyDescent="0.25">
      <c r="A172" s="145" t="s">
        <v>154</v>
      </c>
      <c r="B172" s="142" t="s">
        <v>366</v>
      </c>
      <c r="C172" s="30" t="s">
        <v>439</v>
      </c>
      <c r="D172" s="8" t="s">
        <v>4</v>
      </c>
      <c r="F172" s="13">
        <f t="shared" si="5"/>
        <v>1</v>
      </c>
    </row>
    <row r="173" spans="1:11" ht="36" customHeight="1" x14ac:dyDescent="0.25">
      <c r="A173" s="145" t="s">
        <v>154</v>
      </c>
      <c r="B173" s="142" t="s">
        <v>440</v>
      </c>
      <c r="C173" s="30" t="s">
        <v>441</v>
      </c>
      <c r="D173" s="8" t="s">
        <v>5</v>
      </c>
      <c r="F173" s="13">
        <f t="shared" si="5"/>
        <v>0</v>
      </c>
    </row>
    <row r="174" spans="1:11" ht="36" customHeight="1" x14ac:dyDescent="0.25">
      <c r="A174" s="145" t="s">
        <v>154</v>
      </c>
      <c r="B174" s="142" t="s">
        <v>365</v>
      </c>
      <c r="C174" s="30" t="s">
        <v>442</v>
      </c>
      <c r="D174" s="8" t="s">
        <v>5</v>
      </c>
      <c r="F174" s="13">
        <f t="shared" si="5"/>
        <v>0</v>
      </c>
    </row>
    <row r="175" spans="1:11" ht="36" customHeight="1" x14ac:dyDescent="0.25">
      <c r="A175" s="145" t="s">
        <v>154</v>
      </c>
      <c r="B175" s="142" t="s">
        <v>364</v>
      </c>
      <c r="C175" s="30" t="s">
        <v>443</v>
      </c>
      <c r="D175" s="8" t="s">
        <v>4</v>
      </c>
      <c r="F175" s="13">
        <f t="shared" si="5"/>
        <v>1</v>
      </c>
    </row>
    <row r="176" spans="1:11" ht="36" customHeight="1" x14ac:dyDescent="0.25">
      <c r="A176" s="145" t="s">
        <v>154</v>
      </c>
      <c r="B176" s="142" t="s">
        <v>363</v>
      </c>
      <c r="C176" s="30" t="s">
        <v>444</v>
      </c>
      <c r="D176" s="8" t="s">
        <v>4</v>
      </c>
      <c r="F176" s="13">
        <f t="shared" si="5"/>
        <v>1</v>
      </c>
    </row>
    <row r="177" spans="1:6" ht="36" customHeight="1" x14ac:dyDescent="0.25">
      <c r="A177" s="145" t="s">
        <v>154</v>
      </c>
      <c r="B177" s="142" t="s">
        <v>362</v>
      </c>
      <c r="C177" s="30" t="s">
        <v>445</v>
      </c>
      <c r="D177" s="8" t="s">
        <v>5</v>
      </c>
      <c r="F177" s="13">
        <f t="shared" si="5"/>
        <v>0</v>
      </c>
    </row>
    <row r="178" spans="1:6" ht="36" customHeight="1" x14ac:dyDescent="0.25">
      <c r="A178" s="145" t="s">
        <v>151</v>
      </c>
      <c r="B178" s="142" t="s">
        <v>361</v>
      </c>
      <c r="C178" s="30" t="s">
        <v>446</v>
      </c>
      <c r="D178" s="8" t="s">
        <v>5</v>
      </c>
      <c r="F178" s="13">
        <f t="shared" si="5"/>
        <v>0</v>
      </c>
    </row>
    <row r="179" spans="1:6" ht="36" customHeight="1" x14ac:dyDescent="0.25">
      <c r="A179" s="145" t="s">
        <v>151</v>
      </c>
      <c r="B179" s="142" t="s">
        <v>360</v>
      </c>
      <c r="C179" s="30" t="s">
        <v>447</v>
      </c>
      <c r="D179" s="8" t="s">
        <v>4</v>
      </c>
      <c r="F179" s="13">
        <f t="shared" si="5"/>
        <v>1</v>
      </c>
    </row>
    <row r="180" spans="1:6" ht="36" customHeight="1" x14ac:dyDescent="0.25">
      <c r="A180" s="145" t="s">
        <v>155</v>
      </c>
      <c r="B180" s="142" t="s">
        <v>359</v>
      </c>
      <c r="C180" s="30" t="s">
        <v>448</v>
      </c>
      <c r="D180" s="8" t="s">
        <v>5</v>
      </c>
      <c r="F180" s="13">
        <f t="shared" si="5"/>
        <v>0</v>
      </c>
    </row>
    <row r="181" spans="1:6" ht="36" customHeight="1" x14ac:dyDescent="0.25">
      <c r="A181" s="145" t="s">
        <v>155</v>
      </c>
      <c r="B181" s="142" t="s">
        <v>358</v>
      </c>
      <c r="C181" s="30" t="s">
        <v>449</v>
      </c>
      <c r="D181" s="8" t="s">
        <v>4</v>
      </c>
      <c r="F181" s="13">
        <f t="shared" si="5"/>
        <v>1</v>
      </c>
    </row>
    <row r="182" spans="1:6" ht="36" customHeight="1" x14ac:dyDescent="0.25">
      <c r="A182" s="145" t="s">
        <v>155</v>
      </c>
      <c r="B182" s="142" t="s">
        <v>357</v>
      </c>
      <c r="C182" s="30" t="s">
        <v>450</v>
      </c>
      <c r="D182" s="8" t="s">
        <v>4</v>
      </c>
      <c r="F182" s="13">
        <f t="shared" si="5"/>
        <v>1</v>
      </c>
    </row>
    <row r="183" spans="1:6" ht="36" customHeight="1" x14ac:dyDescent="0.25">
      <c r="A183" s="145" t="s">
        <v>155</v>
      </c>
      <c r="B183" s="142" t="s">
        <v>356</v>
      </c>
      <c r="C183" s="30" t="s">
        <v>451</v>
      </c>
      <c r="D183" s="8" t="s">
        <v>5</v>
      </c>
      <c r="F183" s="13">
        <f t="shared" si="5"/>
        <v>0</v>
      </c>
    </row>
    <row r="184" spans="1:6" ht="36" customHeight="1" x14ac:dyDescent="0.25">
      <c r="A184" s="145" t="s">
        <v>161</v>
      </c>
      <c r="B184" s="142" t="s">
        <v>355</v>
      </c>
      <c r="C184" s="30" t="s">
        <v>452</v>
      </c>
      <c r="D184" s="8" t="s">
        <v>5</v>
      </c>
      <c r="F184" s="13">
        <f t="shared" si="5"/>
        <v>0</v>
      </c>
    </row>
    <row r="185" spans="1:6" ht="36" customHeight="1" x14ac:dyDescent="0.25">
      <c r="A185" s="145" t="s">
        <v>161</v>
      </c>
      <c r="B185" s="142" t="s">
        <v>354</v>
      </c>
      <c r="C185" s="30" t="s">
        <v>453</v>
      </c>
      <c r="D185" s="8" t="s">
        <v>5</v>
      </c>
      <c r="F185" s="13">
        <f t="shared" si="5"/>
        <v>0</v>
      </c>
    </row>
    <row r="186" spans="1:6" ht="36" customHeight="1" x14ac:dyDescent="0.25">
      <c r="A186" s="145" t="s">
        <v>152</v>
      </c>
      <c r="B186" s="142" t="s">
        <v>454</v>
      </c>
      <c r="C186" s="30" t="s">
        <v>455</v>
      </c>
      <c r="D186" s="8" t="s">
        <v>5</v>
      </c>
      <c r="F186" s="13">
        <f t="shared" si="5"/>
        <v>0</v>
      </c>
    </row>
    <row r="187" spans="1:6" ht="36" customHeight="1" x14ac:dyDescent="0.25">
      <c r="A187" s="145" t="s">
        <v>152</v>
      </c>
      <c r="B187" s="142" t="s">
        <v>353</v>
      </c>
      <c r="C187" s="30" t="s">
        <v>456</v>
      </c>
      <c r="D187" s="8" t="s">
        <v>5</v>
      </c>
      <c r="F187" s="13">
        <f t="shared" si="5"/>
        <v>0</v>
      </c>
    </row>
    <row r="188" spans="1:6" ht="36" customHeight="1" x14ac:dyDescent="0.25">
      <c r="A188" s="145" t="s">
        <v>152</v>
      </c>
      <c r="B188" s="142" t="s">
        <v>457</v>
      </c>
      <c r="C188" s="30" t="s">
        <v>458</v>
      </c>
      <c r="D188" s="8" t="s">
        <v>4</v>
      </c>
      <c r="F188" s="13">
        <f t="shared" si="5"/>
        <v>1</v>
      </c>
    </row>
    <row r="189" spans="1:6" ht="36" customHeight="1" x14ac:dyDescent="0.25">
      <c r="A189" s="145" t="s">
        <v>150</v>
      </c>
      <c r="B189" s="142" t="s">
        <v>352</v>
      </c>
      <c r="C189" s="30" t="s">
        <v>460</v>
      </c>
      <c r="D189" s="8" t="s">
        <v>5</v>
      </c>
      <c r="F189" s="13">
        <f t="shared" si="5"/>
        <v>0</v>
      </c>
    </row>
    <row r="190" spans="1:6" ht="36" customHeight="1" x14ac:dyDescent="0.25">
      <c r="A190" s="145" t="s">
        <v>150</v>
      </c>
      <c r="B190" s="142" t="s">
        <v>351</v>
      </c>
      <c r="C190" s="30" t="s">
        <v>459</v>
      </c>
      <c r="D190" s="8" t="s">
        <v>4</v>
      </c>
      <c r="F190" s="13">
        <f t="shared" si="5"/>
        <v>1</v>
      </c>
    </row>
    <row r="191" spans="1:6" ht="36" customHeight="1" x14ac:dyDescent="0.25">
      <c r="A191" s="145" t="s">
        <v>150</v>
      </c>
      <c r="B191" s="142" t="s">
        <v>350</v>
      </c>
      <c r="C191" s="30" t="s">
        <v>461</v>
      </c>
      <c r="D191" s="8" t="s">
        <v>4</v>
      </c>
      <c r="F191" s="13">
        <f t="shared" si="5"/>
        <v>1</v>
      </c>
    </row>
    <row r="192" spans="1:6" ht="36" customHeight="1" x14ac:dyDescent="0.25">
      <c r="A192" s="145" t="s">
        <v>157</v>
      </c>
      <c r="B192" s="142" t="s">
        <v>349</v>
      </c>
      <c r="C192" s="30" t="s">
        <v>462</v>
      </c>
      <c r="D192" s="8" t="s">
        <v>5</v>
      </c>
      <c r="F192" s="13">
        <f t="shared" si="5"/>
        <v>0</v>
      </c>
    </row>
    <row r="193" spans="1:8" ht="36" customHeight="1" x14ac:dyDescent="0.25">
      <c r="A193" s="145" t="s">
        <v>157</v>
      </c>
      <c r="B193" s="142" t="s">
        <v>348</v>
      </c>
      <c r="C193" s="30" t="s">
        <v>463</v>
      </c>
      <c r="D193" s="8" t="s">
        <v>4</v>
      </c>
      <c r="F193" s="13">
        <f t="shared" si="5"/>
        <v>1</v>
      </c>
    </row>
    <row r="194" spans="1:8" ht="36" customHeight="1" x14ac:dyDescent="0.25">
      <c r="A194" s="145" t="s">
        <v>157</v>
      </c>
      <c r="B194" s="142" t="s">
        <v>347</v>
      </c>
      <c r="C194" s="30" t="s">
        <v>464</v>
      </c>
      <c r="D194" s="8" t="s">
        <v>4</v>
      </c>
      <c r="F194" s="13">
        <f t="shared" ref="F194:F209" si="6">COUNTIF(D194:D194,"Yes")</f>
        <v>1</v>
      </c>
    </row>
    <row r="195" spans="1:8" ht="36" customHeight="1" x14ac:dyDescent="0.25">
      <c r="A195" s="145" t="s">
        <v>157</v>
      </c>
      <c r="B195" s="142" t="s">
        <v>346</v>
      </c>
      <c r="C195" s="30" t="s">
        <v>465</v>
      </c>
      <c r="D195" s="8" t="s">
        <v>5</v>
      </c>
      <c r="F195" s="13">
        <f t="shared" si="6"/>
        <v>0</v>
      </c>
    </row>
    <row r="196" spans="1:8" ht="36" customHeight="1" x14ac:dyDescent="0.25">
      <c r="A196" s="145" t="s">
        <v>157</v>
      </c>
      <c r="B196" s="142" t="s">
        <v>345</v>
      </c>
      <c r="C196" s="30" t="s">
        <v>466</v>
      </c>
      <c r="D196" s="8" t="s">
        <v>5</v>
      </c>
      <c r="F196" s="13">
        <f t="shared" si="6"/>
        <v>0</v>
      </c>
    </row>
    <row r="197" spans="1:8" ht="36" customHeight="1" x14ac:dyDescent="0.25">
      <c r="A197" s="145" t="s">
        <v>325</v>
      </c>
      <c r="B197" s="142" t="s">
        <v>344</v>
      </c>
      <c r="C197" s="30" t="s">
        <v>467</v>
      </c>
      <c r="D197" s="8" t="s">
        <v>4</v>
      </c>
      <c r="F197" s="13">
        <f t="shared" si="6"/>
        <v>1</v>
      </c>
    </row>
    <row r="198" spans="1:8" ht="36" customHeight="1" x14ac:dyDescent="0.25">
      <c r="A198" s="145" t="s">
        <v>325</v>
      </c>
      <c r="B198" s="142" t="s">
        <v>343</v>
      </c>
      <c r="C198" s="30" t="s">
        <v>468</v>
      </c>
      <c r="D198" s="8" t="s">
        <v>4</v>
      </c>
      <c r="F198" s="13">
        <f t="shared" si="6"/>
        <v>1</v>
      </c>
    </row>
    <row r="199" spans="1:8" ht="36" customHeight="1" x14ac:dyDescent="0.25">
      <c r="A199" s="145" t="s">
        <v>325</v>
      </c>
      <c r="B199" s="142" t="s">
        <v>342</v>
      </c>
      <c r="C199" s="30" t="s">
        <v>469</v>
      </c>
      <c r="D199" s="8" t="s">
        <v>5</v>
      </c>
      <c r="F199" s="13">
        <f t="shared" si="6"/>
        <v>0</v>
      </c>
    </row>
    <row r="200" spans="1:8" ht="36" customHeight="1" x14ac:dyDescent="0.25">
      <c r="A200" s="145" t="s">
        <v>159</v>
      </c>
      <c r="B200" s="142" t="s">
        <v>341</v>
      </c>
      <c r="C200" s="30" t="s">
        <v>470</v>
      </c>
      <c r="D200" s="8" t="s">
        <v>5</v>
      </c>
      <c r="F200" s="13">
        <f t="shared" si="6"/>
        <v>0</v>
      </c>
    </row>
    <row r="201" spans="1:8" ht="36" customHeight="1" x14ac:dyDescent="0.25">
      <c r="A201" s="145" t="s">
        <v>159</v>
      </c>
      <c r="B201" s="142" t="s">
        <v>340</v>
      </c>
      <c r="C201" s="30" t="s">
        <v>471</v>
      </c>
      <c r="D201" s="8" t="s">
        <v>4</v>
      </c>
      <c r="F201" s="13">
        <f t="shared" si="6"/>
        <v>1</v>
      </c>
    </row>
    <row r="202" spans="1:8" ht="36" customHeight="1" x14ac:dyDescent="0.25">
      <c r="A202" s="145" t="s">
        <v>159</v>
      </c>
      <c r="B202" s="142" t="s">
        <v>339</v>
      </c>
      <c r="C202" s="30" t="s">
        <v>472</v>
      </c>
      <c r="D202" s="8" t="s">
        <v>5</v>
      </c>
      <c r="F202" s="13">
        <f t="shared" si="6"/>
        <v>0</v>
      </c>
    </row>
    <row r="203" spans="1:8" ht="36" customHeight="1" x14ac:dyDescent="0.25">
      <c r="A203" s="145" t="s">
        <v>159</v>
      </c>
      <c r="B203" s="142" t="s">
        <v>338</v>
      </c>
      <c r="C203" s="30" t="s">
        <v>473</v>
      </c>
      <c r="D203" s="8" t="s">
        <v>4</v>
      </c>
      <c r="F203" s="13">
        <f t="shared" si="6"/>
        <v>1</v>
      </c>
    </row>
    <row r="204" spans="1:8" ht="36" customHeight="1" x14ac:dyDescent="0.25">
      <c r="A204" s="145" t="s">
        <v>159</v>
      </c>
      <c r="B204" s="142" t="s">
        <v>337</v>
      </c>
      <c r="C204" s="30" t="s">
        <v>474</v>
      </c>
      <c r="D204" s="8" t="s">
        <v>4</v>
      </c>
      <c r="F204" s="13">
        <f t="shared" si="6"/>
        <v>1</v>
      </c>
    </row>
    <row r="205" spans="1:8" ht="36" customHeight="1" x14ac:dyDescent="0.25">
      <c r="A205" s="145" t="s">
        <v>159</v>
      </c>
      <c r="B205" s="142" t="s">
        <v>336</v>
      </c>
      <c r="C205" s="30" t="s">
        <v>475</v>
      </c>
      <c r="D205" s="8" t="s">
        <v>326</v>
      </c>
      <c r="F205" s="13">
        <f t="shared" si="6"/>
        <v>1</v>
      </c>
    </row>
    <row r="206" spans="1:8" ht="36" customHeight="1" x14ac:dyDescent="0.25">
      <c r="A206" s="145" t="s">
        <v>159</v>
      </c>
      <c r="B206" s="142" t="s">
        <v>476</v>
      </c>
      <c r="C206" s="30" t="s">
        <v>477</v>
      </c>
      <c r="D206" s="8" t="s">
        <v>5</v>
      </c>
      <c r="F206" s="13">
        <f t="shared" si="6"/>
        <v>0</v>
      </c>
    </row>
    <row r="207" spans="1:8" ht="36" customHeight="1" x14ac:dyDescent="0.25">
      <c r="A207" s="145" t="s">
        <v>159</v>
      </c>
      <c r="B207" s="142" t="s">
        <v>335</v>
      </c>
      <c r="C207" s="30" t="s">
        <v>478</v>
      </c>
      <c r="D207" s="8" t="s">
        <v>4</v>
      </c>
      <c r="F207" s="13">
        <f t="shared" si="6"/>
        <v>1</v>
      </c>
    </row>
    <row r="208" spans="1:8" ht="36" customHeight="1" x14ac:dyDescent="0.25">
      <c r="A208" s="145" t="s">
        <v>159</v>
      </c>
      <c r="B208" s="142" t="s">
        <v>480</v>
      </c>
      <c r="C208" s="30" t="s">
        <v>479</v>
      </c>
      <c r="D208" s="8" t="s">
        <v>4</v>
      </c>
      <c r="F208" s="13">
        <f t="shared" si="6"/>
        <v>1</v>
      </c>
      <c r="H208" s="13" t="s">
        <v>497</v>
      </c>
    </row>
    <row r="209" spans="1:10" ht="36" customHeight="1" thickBot="1" x14ac:dyDescent="0.3">
      <c r="A209" s="145" t="s">
        <v>159</v>
      </c>
      <c r="B209" s="142" t="s">
        <v>482</v>
      </c>
      <c r="C209" s="30" t="s">
        <v>481</v>
      </c>
      <c r="D209" s="9" t="s">
        <v>5</v>
      </c>
      <c r="F209" s="13">
        <f t="shared" si="6"/>
        <v>0</v>
      </c>
      <c r="G209" s="70">
        <f>COUNTIF(D145:D209,"Yes")</f>
        <v>33</v>
      </c>
      <c r="H209" s="70">
        <v>65</v>
      </c>
      <c r="I209" s="69">
        <f>G209/H209</f>
        <v>0.50769230769230766</v>
      </c>
      <c r="J209" s="69"/>
    </row>
  </sheetData>
  <sheetProtection password="B927" sheet="1" objects="1" scenarios="1"/>
  <mergeCells count="14">
    <mergeCell ref="A2:D2"/>
    <mergeCell ref="A131:A143"/>
    <mergeCell ref="A144:D144"/>
    <mergeCell ref="A93:D93"/>
    <mergeCell ref="A94:A103"/>
    <mergeCell ref="A104:A118"/>
    <mergeCell ref="A119:A130"/>
    <mergeCell ref="A3:A10"/>
    <mergeCell ref="A88:A92"/>
    <mergeCell ref="A39:A48"/>
    <mergeCell ref="A50:D50"/>
    <mergeCell ref="A51:A71"/>
    <mergeCell ref="A72:A87"/>
    <mergeCell ref="A11:A38"/>
  </mergeCell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ورقة2!$A$1:$A$2</xm:f>
          </x14:formula1>
          <xm:sqref>D3:D49 D51:D92 D94:D143 E3:E161 D145:D207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Book Cover</vt:lpstr>
      <vt:lpstr>SMCI</vt:lpstr>
      <vt:lpstr>ورقة2</vt:lpstr>
      <vt:lpstr>Activities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تركي عبدالعزيز النمر</dc:creator>
  <cp:lastModifiedBy>it</cp:lastModifiedBy>
  <dcterms:created xsi:type="dcterms:W3CDTF">2017-12-20T07:45:33Z</dcterms:created>
  <dcterms:modified xsi:type="dcterms:W3CDTF">2018-05-25T17:37:42Z</dcterms:modified>
</cp:coreProperties>
</file>